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5575" windowHeight="10170"/>
  </bookViews>
  <sheets>
    <sheet name="Результат" sheetId="1" r:id="rId1"/>
  </sheets>
  <calcPr calcId="124519"/>
</workbook>
</file>

<file path=xl/calcChain.xml><?xml version="1.0" encoding="utf-8"?>
<calcChain xmlns="http://schemas.openxmlformats.org/spreadsheetml/2006/main">
  <c r="L76" i="1"/>
  <c r="L71" l="1"/>
  <c r="K71"/>
  <c r="M72"/>
  <c r="L69"/>
  <c r="K69"/>
  <c r="K60"/>
  <c r="L56"/>
  <c r="K56"/>
  <c r="M34"/>
  <c r="L33"/>
  <c r="K33"/>
  <c r="M70"/>
  <c r="M53"/>
  <c r="L96"/>
  <c r="L106"/>
  <c r="M33" l="1"/>
  <c r="M69"/>
  <c r="L39"/>
  <c r="L38" s="1"/>
  <c r="K39"/>
  <c r="K38" s="1"/>
  <c r="K74"/>
  <c r="M30"/>
  <c r="M29"/>
  <c r="L28"/>
  <c r="K28"/>
  <c r="K89"/>
  <c r="L89"/>
  <c r="M68"/>
  <c r="L67"/>
  <c r="K67"/>
  <c r="K98"/>
  <c r="M67" l="1"/>
  <c r="M28"/>
  <c r="M55"/>
  <c r="L54"/>
  <c r="K54"/>
  <c r="M46"/>
  <c r="M73"/>
  <c r="M52"/>
  <c r="L51"/>
  <c r="K51"/>
  <c r="M90"/>
  <c r="L87"/>
  <c r="L80"/>
  <c r="L78"/>
  <c r="L60"/>
  <c r="L58"/>
  <c r="L35"/>
  <c r="L31"/>
  <c r="L23"/>
  <c r="L20"/>
  <c r="L16"/>
  <c r="L13"/>
  <c r="L9"/>
  <c r="L6"/>
  <c r="M62"/>
  <c r="M63"/>
  <c r="M64"/>
  <c r="M65"/>
  <c r="L91" l="1"/>
  <c r="M54"/>
  <c r="M39"/>
  <c r="M71"/>
  <c r="M89"/>
  <c r="M51"/>
  <c r="M113"/>
  <c r="M101"/>
  <c r="M88"/>
  <c r="M86"/>
  <c r="M85"/>
  <c r="M84"/>
  <c r="M83"/>
  <c r="M82"/>
  <c r="M81"/>
  <c r="M79"/>
  <c r="M77"/>
  <c r="M75"/>
  <c r="M66"/>
  <c r="M61"/>
  <c r="M59"/>
  <c r="M57"/>
  <c r="M50"/>
  <c r="M47"/>
  <c r="M45"/>
  <c r="M44"/>
  <c r="M43"/>
  <c r="M42"/>
  <c r="M41"/>
  <c r="M40"/>
  <c r="M37"/>
  <c r="M36"/>
  <c r="M32"/>
  <c r="M27"/>
  <c r="M26"/>
  <c r="M25"/>
  <c r="M24"/>
  <c r="M22"/>
  <c r="M21"/>
  <c r="M19"/>
  <c r="M18"/>
  <c r="M17"/>
  <c r="M15"/>
  <c r="M14"/>
  <c r="M12"/>
  <c r="M11"/>
  <c r="M10"/>
  <c r="M8"/>
  <c r="M7"/>
  <c r="K87"/>
  <c r="M87" s="1"/>
  <c r="K80"/>
  <c r="M80" s="1"/>
  <c r="K78"/>
  <c r="M78" s="1"/>
  <c r="K76"/>
  <c r="M76" s="1"/>
  <c r="M74"/>
  <c r="M60"/>
  <c r="K58"/>
  <c r="M58" s="1"/>
  <c r="M56"/>
  <c r="L48"/>
  <c r="K48"/>
  <c r="K35"/>
  <c r="M35" s="1"/>
  <c r="K31"/>
  <c r="M31" s="1"/>
  <c r="K23"/>
  <c r="K20"/>
  <c r="M20" s="1"/>
  <c r="K16"/>
  <c r="K13"/>
  <c r="M13" s="1"/>
  <c r="K9"/>
  <c r="M9" s="1"/>
  <c r="K6"/>
  <c r="M107"/>
  <c r="M106" s="1"/>
  <c r="L112"/>
  <c r="K112"/>
  <c r="K106"/>
  <c r="M100"/>
  <c r="M99"/>
  <c r="M97"/>
  <c r="M96" s="1"/>
  <c r="L98"/>
  <c r="K96"/>
  <c r="K91" l="1"/>
  <c r="M6"/>
  <c r="M23"/>
  <c r="M48"/>
  <c r="M16"/>
  <c r="L101"/>
  <c r="M112"/>
  <c r="K101"/>
  <c r="M98"/>
  <c r="M91" l="1"/>
  <c r="K114"/>
  <c r="L114"/>
  <c r="M38"/>
  <c r="M114" l="1"/>
</calcChain>
</file>

<file path=xl/sharedStrings.xml><?xml version="1.0" encoding="utf-8"?>
<sst xmlns="http://schemas.openxmlformats.org/spreadsheetml/2006/main" count="495" uniqueCount="139">
  <si>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</si>
  <si>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</si>
  <si>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</si>
  <si>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</si>
  <si>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</si>
  <si>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</si>
  <si>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</si>
  <si>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</si>
  <si>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</si>
  <si>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</si>
  <si>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</si>
  <si>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</si>
  <si>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</si>
  <si>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</si>
  <si>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</si>
  <si>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</si>
  <si>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</si>
  <si>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</si>
  <si>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</si>
  <si>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</si>
  <si>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</si>
  <si>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</si>
  <si>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</si>
  <si>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</si>
  <si>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</si>
  <si>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</si>
  <si>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</si>
  <si>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</si>
  <si>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</si>
  <si>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</si>
  <si>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</si>
  <si>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</si>
  <si>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</si>
  <si>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</si>
  <si>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</si>
  <si>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</si>
  <si>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</si>
  <si>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</si>
  <si>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</si>
  <si>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</si>
  <si>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</si>
  <si>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</si>
  <si>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</si>
  <si>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</si>
  <si>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</si>
  <si>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</si>
  <si>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</si>
  <si>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</si>
  <si>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</si>
  <si>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</si>
  <si>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</si>
  <si>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</si>
  <si>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</si>
  <si>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</si>
  <si>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</si>
  <si>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</t>
  </si>
  <si>
    <t>0900020130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</si>
  <si>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</si>
  <si>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</si>
  <si>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</si>
  <si>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</si>
  <si>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</si>
  <si>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</si>
  <si>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</si>
  <si>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</si>
  <si>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</si>
  <si>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</si>
  <si>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</si>
  <si>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</si>
  <si>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</si>
  <si>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</si>
  <si>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</si>
  <si>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</si>
  <si>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</si>
  <si>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</si>
  <si>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</si>
  <si>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</si>
  <si>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</si>
  <si>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</si>
  <si>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</si>
  <si>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</si>
  <si>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</si>
  <si>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</si>
  <si>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</si>
  <si>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</si>
  <si>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</si>
  <si>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</si>
  <si>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</si>
  <si>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</si>
  <si>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</si>
  <si>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</si>
  <si>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</si>
  <si>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</si>
  <si>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</si>
  <si>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</si>
  <si>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</si>
  <si>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1</t>
  </si>
  <si>
    <t>2</t>
  </si>
  <si>
    <t>3</t>
  </si>
  <si>
    <t>4</t>
  </si>
  <si>
    <t>5</t>
  </si>
  <si>
    <t>6</t>
  </si>
  <si>
    <t>7</t>
  </si>
  <si>
    <t>8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</si>
  <si>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</si>
  <si>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</si>
  <si>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</si>
  <si>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7400060040</t>
  </si>
  <si>
    <t>1006</t>
  </si>
  <si>
    <t>7100090105</t>
  </si>
  <si>
    <t>313</t>
  </si>
  <si>
    <t>Пособия, компенсации, меры социальной поддержки по публичным нормативнным обязательствам</t>
  </si>
  <si>
    <t>Расходы на выплаты единовременной материальной помощи  членам семей погибщих (умерших) 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</si>
  <si>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</si>
  <si>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</si>
  <si>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</si>
  <si>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</si>
  <si>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выполненнием работ, оказанипем услуг</t>
  </si>
  <si>
    <t>851</t>
  </si>
  <si>
    <t>0203</t>
  </si>
  <si>
    <t>7400020220</t>
  </si>
  <si>
    <t>0900120470</t>
  </si>
  <si>
    <t>Расходы на совершенствование системы оперативного оповещения и информирования населения муниципального образования городской округ Евпатория Республики Крым о возникновении или возможной угрозе возникновения чрезвычайных ситуаций и организацию непосредственной связи по взаимодействию с экстренными службами (АТГ) и социально значимыми объектами муниципального звена территориальной подсистемы единой государственной системы предупреждения и ликвидации чрезвычайных ситуаций на территории городского округа Евпатория Республики Крым в рамках муниципальной программы «Гражданская оборона, защита населения и территорий городского округа Евпатория Республики Крым»</t>
  </si>
  <si>
    <t>Расходы на закупку (приобретение) товарно-материальных ценностей и (или) объёмов работ (услуг), в целях проведения специальной военной операции, мобилизационной подготовки, мобилизации, за счёт экономии лимитов бюджетных обязательств в рамках непрограммных направлений расходов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</si>
  <si>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</si>
  <si>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</si>
  <si>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Расходы на обеспечение деятельности муниципальных казенных учреждений в рамках непрограммных направлений расходов МКУ "ЦБИА и МТО"</t>
  </si>
  <si>
    <t xml:space="preserve">Расходы на обеспечение деятельности муниципальных казенных учреждений в рамках непрограммных направлений расходов </t>
  </si>
  <si>
    <t>Прочая закупка товаров, работ и услуг  (МКУ "ЦБИА и МТО")</t>
  </si>
  <si>
    <t>0107</t>
  </si>
  <si>
    <t>7400090210</t>
  </si>
  <si>
    <t>Расходы, связанные с подготовкой и проведением выборов депутатов представительного органа муниципального образования городской округ Евпатория Республики Крым</t>
  </si>
  <si>
    <t>880</t>
  </si>
  <si>
    <t>Специальные расходы</t>
  </si>
  <si>
    <t>0900320130</t>
  </si>
  <si>
    <t>Расходы на создание резервов материальных ресурсов, создание страхового фонда документации объектов на территории муниципального образования городской округ Евпатория Республики Крым, обеспечение первичных мер пожарной безопасности, разработку и методическое сопровождение Паспорта безопасности муниципального образования городской округ Евпатория Республики Крым в рамках муниципальной программы "Гражданская оборона, защита населения и территорий городского округа Евпатория Республики Крым"</t>
  </si>
  <si>
    <t>7100090106</t>
  </si>
  <si>
    <t xml:space="preserve">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</t>
  </si>
  <si>
    <t>Администрация города Евпатории  по  состоянию  на 01  апреля  2024 года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</si>
</sst>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00000"/>
  </numFmts>
  <fonts count="17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64" fontId="1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right" vertical="center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4" fillId="2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4" fillId="2" borderId="2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29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2" fontId="0" fillId="0" borderId="30" xfId="0" applyNumberFormat="1" applyBorder="1"/>
    <xf numFmtId="164" fontId="9" fillId="2" borderId="28" xfId="0" applyNumberFormat="1" applyFont="1" applyFill="1" applyBorder="1" applyAlignment="1">
      <alignment horizontal="right" vertical="center"/>
    </xf>
    <xf numFmtId="2" fontId="11" fillId="0" borderId="30" xfId="0" applyNumberFormat="1" applyFont="1" applyBorder="1"/>
    <xf numFmtId="164" fontId="9" fillId="2" borderId="10" xfId="0" applyNumberFormat="1" applyFont="1" applyFill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2" fillId="0" borderId="19" xfId="0" applyNumberFormat="1" applyFont="1" applyBorder="1" applyAlignment="1">
      <alignment vertical="center"/>
    </xf>
    <xf numFmtId="2" fontId="0" fillId="0" borderId="19" xfId="0" applyNumberForma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7" fillId="0" borderId="10" xfId="0" applyNumberFormat="1" applyFont="1" applyBorder="1" applyAlignment="1">
      <alignment horizontal="center" vertical="center"/>
    </xf>
    <xf numFmtId="4" fontId="0" fillId="0" borderId="19" xfId="0" applyNumberFormat="1" applyBorder="1"/>
    <xf numFmtId="0" fontId="0" fillId="3" borderId="0" xfId="0" applyFill="1"/>
    <xf numFmtId="4" fontId="15" fillId="0" borderId="19" xfId="0" applyNumberFormat="1" applyFont="1" applyBorder="1"/>
    <xf numFmtId="0" fontId="16" fillId="0" borderId="0" xfId="0" applyFont="1"/>
    <xf numFmtId="0" fontId="14" fillId="3" borderId="0" xfId="0" applyFont="1" applyFill="1"/>
    <xf numFmtId="164" fontId="14" fillId="3" borderId="0" xfId="0" applyNumberFormat="1" applyFont="1" applyFill="1"/>
    <xf numFmtId="165" fontId="1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0" fillId="0" borderId="19" xfId="0" applyFont="1" applyBorder="1"/>
    <xf numFmtId="49" fontId="2" fillId="2" borderId="2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15"/>
  <sheetViews>
    <sheetView tabSelected="1" topLeftCell="A109" zoomScale="110" zoomScaleNormal="110" workbookViewId="0">
      <selection activeCell="O86" sqref="O86"/>
    </sheetView>
  </sheetViews>
  <sheetFormatPr defaultRowHeight="15"/>
  <cols>
    <col min="1" max="1" width="0.5703125" customWidth="1"/>
    <col min="2" max="2" width="4.85546875" customWidth="1"/>
    <col min="3" max="3" width="1.85546875" customWidth="1"/>
    <col min="4" max="4" width="1" customWidth="1"/>
    <col min="5" max="5" width="5.7109375" customWidth="1"/>
    <col min="6" max="7" width="4.85546875" customWidth="1"/>
    <col min="8" max="8" width="3.140625" customWidth="1"/>
    <col min="9" max="9" width="2.5703125" customWidth="1"/>
    <col min="10" max="10" width="67.7109375" customWidth="1"/>
    <col min="11" max="12" width="17.85546875" customWidth="1"/>
    <col min="13" max="13" width="12.140625" customWidth="1"/>
    <col min="17" max="17" width="14.85546875" customWidth="1"/>
    <col min="18" max="18" width="14.140625" customWidth="1"/>
  </cols>
  <sheetData>
    <row r="1" spans="2:22" ht="15" customHeight="1" thickBot="1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2:22" ht="15" customHeight="1" thickBot="1">
      <c r="B2" s="127" t="s">
        <v>138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2:22" ht="15.75" thickBot="1">
      <c r="B3" s="91"/>
      <c r="C3" s="91"/>
      <c r="D3" s="91"/>
      <c r="E3" s="91"/>
      <c r="F3" s="91"/>
      <c r="G3" s="91"/>
      <c r="H3" s="91"/>
      <c r="I3" s="91"/>
      <c r="J3" s="2"/>
      <c r="K3" s="2"/>
      <c r="L3" s="2"/>
    </row>
    <row r="4" spans="2:22" ht="39" customHeight="1" thickBot="1">
      <c r="B4" s="87" t="s">
        <v>90</v>
      </c>
      <c r="C4" s="88"/>
      <c r="D4" s="87" t="s">
        <v>91</v>
      </c>
      <c r="E4" s="88"/>
      <c r="F4" s="87" t="s">
        <v>89</v>
      </c>
      <c r="G4" s="88"/>
      <c r="H4" s="87" t="s">
        <v>0</v>
      </c>
      <c r="I4" s="88"/>
      <c r="J4" s="41" t="s">
        <v>106</v>
      </c>
      <c r="K4" s="21" t="s">
        <v>76</v>
      </c>
      <c r="L4" s="21" t="s">
        <v>77</v>
      </c>
      <c r="M4" s="22" t="s">
        <v>93</v>
      </c>
    </row>
    <row r="5" spans="2:22" ht="17.25" customHeight="1" thickBot="1">
      <c r="B5" s="89">
        <v>2</v>
      </c>
      <c r="C5" s="89"/>
      <c r="D5" s="89">
        <v>3</v>
      </c>
      <c r="E5" s="89"/>
      <c r="F5" s="89">
        <v>4</v>
      </c>
      <c r="G5" s="89"/>
      <c r="H5" s="89">
        <v>5</v>
      </c>
      <c r="I5" s="89"/>
      <c r="J5" s="3"/>
      <c r="K5" s="23"/>
      <c r="L5" s="23"/>
      <c r="M5" s="24"/>
    </row>
    <row r="6" spans="2:22" ht="75" customHeight="1">
      <c r="B6" s="92" t="s">
        <v>1</v>
      </c>
      <c r="C6" s="93"/>
      <c r="D6" s="94" t="s">
        <v>2</v>
      </c>
      <c r="E6" s="93"/>
      <c r="F6" s="94" t="s">
        <v>4</v>
      </c>
      <c r="G6" s="93"/>
      <c r="H6" s="95"/>
      <c r="I6" s="96"/>
      <c r="J6" s="61" t="s">
        <v>3</v>
      </c>
      <c r="K6" s="43">
        <f>K7+K8</f>
        <v>3682014</v>
      </c>
      <c r="L6" s="43">
        <f>L7+L8</f>
        <v>820089.11</v>
      </c>
      <c r="M6" s="53">
        <f>L6/K6*100</f>
        <v>22.272840624723315</v>
      </c>
      <c r="Q6" s="52"/>
    </row>
    <row r="7" spans="2:22" ht="15" customHeight="1">
      <c r="B7" s="78" t="s">
        <v>1</v>
      </c>
      <c r="C7" s="79"/>
      <c r="D7" s="79" t="s">
        <v>2</v>
      </c>
      <c r="E7" s="79"/>
      <c r="F7" s="79" t="s">
        <v>4</v>
      </c>
      <c r="G7" s="79"/>
      <c r="H7" s="79" t="s">
        <v>6</v>
      </c>
      <c r="I7" s="79"/>
      <c r="J7" s="5" t="s">
        <v>5</v>
      </c>
      <c r="K7" s="1">
        <v>2827968</v>
      </c>
      <c r="L7" s="1">
        <v>631267.5</v>
      </c>
      <c r="M7" s="54">
        <f>L7/K7*100</f>
        <v>22.322299969448029</v>
      </c>
    </row>
    <row r="8" spans="2:22" ht="62.25" customHeight="1">
      <c r="B8" s="78" t="s">
        <v>1</v>
      </c>
      <c r="C8" s="79"/>
      <c r="D8" s="79" t="s">
        <v>2</v>
      </c>
      <c r="E8" s="79"/>
      <c r="F8" s="79" t="s">
        <v>4</v>
      </c>
      <c r="G8" s="79"/>
      <c r="H8" s="79" t="s">
        <v>7</v>
      </c>
      <c r="I8" s="79"/>
      <c r="J8" s="5" t="s">
        <v>78</v>
      </c>
      <c r="K8" s="1">
        <v>854046</v>
      </c>
      <c r="L8" s="4">
        <v>188821.61</v>
      </c>
      <c r="M8" s="54">
        <f>L8/K8*100</f>
        <v>22.10906789564028</v>
      </c>
      <c r="V8" s="42"/>
    </row>
    <row r="9" spans="2:22" ht="80.25" customHeight="1">
      <c r="B9" s="97" t="s">
        <v>1</v>
      </c>
      <c r="C9" s="98"/>
      <c r="D9" s="99" t="s">
        <v>2</v>
      </c>
      <c r="E9" s="98"/>
      <c r="F9" s="99" t="s">
        <v>9</v>
      </c>
      <c r="G9" s="98"/>
      <c r="H9" s="100"/>
      <c r="I9" s="101"/>
      <c r="J9" s="62" t="s">
        <v>8</v>
      </c>
      <c r="K9" s="44">
        <f>K12+K11+K10</f>
        <v>478302</v>
      </c>
      <c r="L9" s="44">
        <f>L12+L11+L10</f>
        <v>66176.53</v>
      </c>
      <c r="M9" s="53">
        <f>L9/K9*100</f>
        <v>13.835720946180446</v>
      </c>
    </row>
    <row r="10" spans="2:22" ht="23.25" customHeight="1">
      <c r="B10" s="78" t="s">
        <v>1</v>
      </c>
      <c r="C10" s="79"/>
      <c r="D10" s="79" t="s">
        <v>2</v>
      </c>
      <c r="E10" s="79"/>
      <c r="F10" s="79" t="s">
        <v>9</v>
      </c>
      <c r="G10" s="79"/>
      <c r="H10" s="79" t="s">
        <v>11</v>
      </c>
      <c r="I10" s="79"/>
      <c r="J10" s="55" t="s">
        <v>10</v>
      </c>
      <c r="K10" s="1">
        <v>78384</v>
      </c>
      <c r="L10" s="4">
        <v>0</v>
      </c>
      <c r="M10" s="54">
        <f t="shared" ref="M10:M12" si="0">L10/K10*100</f>
        <v>0</v>
      </c>
    </row>
    <row r="11" spans="2:22" ht="23.25" customHeight="1">
      <c r="B11" s="78" t="s">
        <v>1</v>
      </c>
      <c r="C11" s="79"/>
      <c r="D11" s="79" t="s">
        <v>2</v>
      </c>
      <c r="E11" s="79"/>
      <c r="F11" s="79" t="s">
        <v>9</v>
      </c>
      <c r="G11" s="79"/>
      <c r="H11" s="79" t="s">
        <v>13</v>
      </c>
      <c r="I11" s="79"/>
      <c r="J11" s="55" t="s">
        <v>12</v>
      </c>
      <c r="K11" s="1">
        <v>347000</v>
      </c>
      <c r="L11" s="4">
        <v>13626.45</v>
      </c>
      <c r="M11" s="54">
        <f t="shared" si="0"/>
        <v>3.9269308357348702</v>
      </c>
    </row>
    <row r="12" spans="2:22" ht="15" customHeight="1">
      <c r="B12" s="78" t="s">
        <v>1</v>
      </c>
      <c r="C12" s="79"/>
      <c r="D12" s="79" t="s">
        <v>2</v>
      </c>
      <c r="E12" s="79"/>
      <c r="F12" s="79" t="s">
        <v>9</v>
      </c>
      <c r="G12" s="79"/>
      <c r="H12" s="79" t="s">
        <v>15</v>
      </c>
      <c r="I12" s="79"/>
      <c r="J12" s="55" t="s">
        <v>14</v>
      </c>
      <c r="K12" s="1">
        <v>52918</v>
      </c>
      <c r="L12" s="4">
        <v>52550.080000000002</v>
      </c>
      <c r="M12" s="54">
        <f t="shared" si="0"/>
        <v>99.304735628708571</v>
      </c>
    </row>
    <row r="13" spans="2:22" ht="79.5" customHeight="1">
      <c r="B13" s="81" t="s">
        <v>1</v>
      </c>
      <c r="C13" s="82"/>
      <c r="D13" s="82" t="s">
        <v>2</v>
      </c>
      <c r="E13" s="82"/>
      <c r="F13" s="82" t="s">
        <v>17</v>
      </c>
      <c r="G13" s="82"/>
      <c r="H13" s="80"/>
      <c r="I13" s="80"/>
      <c r="J13" s="63" t="s">
        <v>16</v>
      </c>
      <c r="K13" s="44">
        <f>K14+K15</f>
        <v>1380755</v>
      </c>
      <c r="L13" s="44">
        <f>L14+L15</f>
        <v>335220.02</v>
      </c>
      <c r="M13" s="53">
        <f>L13/K13*100</f>
        <v>24.278023255392885</v>
      </c>
    </row>
    <row r="14" spans="2:22" ht="15" customHeight="1">
      <c r="B14" s="78" t="s">
        <v>1</v>
      </c>
      <c r="C14" s="79"/>
      <c r="D14" s="79" t="s">
        <v>2</v>
      </c>
      <c r="E14" s="79"/>
      <c r="F14" s="79" t="s">
        <v>17</v>
      </c>
      <c r="G14" s="79"/>
      <c r="H14" s="79" t="s">
        <v>6</v>
      </c>
      <c r="I14" s="79"/>
      <c r="J14" s="5" t="s">
        <v>5</v>
      </c>
      <c r="K14" s="1">
        <v>1060488</v>
      </c>
      <c r="L14" s="1">
        <v>258393.25</v>
      </c>
      <c r="M14" s="68">
        <f t="shared" ref="M14:M15" si="1">L14/K14*100</f>
        <v>24.365504371572332</v>
      </c>
    </row>
    <row r="15" spans="2:22" ht="34.5" customHeight="1">
      <c r="B15" s="78" t="s">
        <v>1</v>
      </c>
      <c r="C15" s="79"/>
      <c r="D15" s="79" t="s">
        <v>2</v>
      </c>
      <c r="E15" s="79"/>
      <c r="F15" s="79" t="s">
        <v>17</v>
      </c>
      <c r="G15" s="79"/>
      <c r="H15" s="79" t="s">
        <v>7</v>
      </c>
      <c r="I15" s="79"/>
      <c r="J15" s="5" t="s">
        <v>78</v>
      </c>
      <c r="K15" s="1">
        <v>320267</v>
      </c>
      <c r="L15" s="4">
        <v>76826.77</v>
      </c>
      <c r="M15" s="68">
        <f t="shared" si="1"/>
        <v>23.988350345180741</v>
      </c>
    </row>
    <row r="16" spans="2:22" ht="90.75" customHeight="1">
      <c r="B16" s="81" t="s">
        <v>1</v>
      </c>
      <c r="C16" s="82"/>
      <c r="D16" s="82" t="s">
        <v>2</v>
      </c>
      <c r="E16" s="82"/>
      <c r="F16" s="82" t="s">
        <v>19</v>
      </c>
      <c r="G16" s="82"/>
      <c r="H16" s="80"/>
      <c r="I16" s="80"/>
      <c r="J16" s="63" t="s">
        <v>18</v>
      </c>
      <c r="K16" s="45">
        <f>K17+K18+K19</f>
        <v>170113</v>
      </c>
      <c r="L16" s="45">
        <f>L17+L18+L19</f>
        <v>44404.2</v>
      </c>
      <c r="M16" s="53">
        <f>L16/K16*100</f>
        <v>26.102766984298668</v>
      </c>
    </row>
    <row r="17" spans="2:13" ht="23.25" customHeight="1">
      <c r="B17" s="78" t="s">
        <v>1</v>
      </c>
      <c r="C17" s="79"/>
      <c r="D17" s="79" t="s">
        <v>2</v>
      </c>
      <c r="E17" s="79"/>
      <c r="F17" s="79" t="s">
        <v>19</v>
      </c>
      <c r="G17" s="79"/>
      <c r="H17" s="79" t="s">
        <v>11</v>
      </c>
      <c r="I17" s="79"/>
      <c r="J17" s="55" t="s">
        <v>10</v>
      </c>
      <c r="K17" s="1">
        <v>39192</v>
      </c>
      <c r="L17" s="4">
        <v>0</v>
      </c>
      <c r="M17" s="54">
        <f t="shared" ref="M17:M19" si="2">L17/K17*100</f>
        <v>0</v>
      </c>
    </row>
    <row r="18" spans="2:13" ht="23.25" customHeight="1">
      <c r="B18" s="78" t="s">
        <v>1</v>
      </c>
      <c r="C18" s="79"/>
      <c r="D18" s="79" t="s">
        <v>2</v>
      </c>
      <c r="E18" s="79"/>
      <c r="F18" s="79" t="s">
        <v>19</v>
      </c>
      <c r="G18" s="79"/>
      <c r="H18" s="79" t="s">
        <v>13</v>
      </c>
      <c r="I18" s="79"/>
      <c r="J18" s="55" t="s">
        <v>12</v>
      </c>
      <c r="K18" s="1">
        <v>87000</v>
      </c>
      <c r="L18" s="4">
        <v>483.2</v>
      </c>
      <c r="M18" s="54">
        <f t="shared" si="2"/>
        <v>0.55540229885057468</v>
      </c>
    </row>
    <row r="19" spans="2:13" ht="15" customHeight="1">
      <c r="B19" s="78" t="s">
        <v>1</v>
      </c>
      <c r="C19" s="79"/>
      <c r="D19" s="79" t="s">
        <v>2</v>
      </c>
      <c r="E19" s="79"/>
      <c r="F19" s="79" t="s">
        <v>19</v>
      </c>
      <c r="G19" s="79"/>
      <c r="H19" s="79" t="s">
        <v>15</v>
      </c>
      <c r="I19" s="79"/>
      <c r="J19" s="55" t="s">
        <v>14</v>
      </c>
      <c r="K19" s="1">
        <v>43921</v>
      </c>
      <c r="L19" s="4">
        <v>43921</v>
      </c>
      <c r="M19" s="68">
        <f t="shared" si="2"/>
        <v>100</v>
      </c>
    </row>
    <row r="20" spans="2:13" ht="45.75" customHeight="1">
      <c r="B20" s="81" t="s">
        <v>1</v>
      </c>
      <c r="C20" s="82"/>
      <c r="D20" s="82" t="s">
        <v>2</v>
      </c>
      <c r="E20" s="82"/>
      <c r="F20" s="82" t="s">
        <v>21</v>
      </c>
      <c r="G20" s="82"/>
      <c r="H20" s="80"/>
      <c r="I20" s="80"/>
      <c r="J20" s="63" t="s">
        <v>20</v>
      </c>
      <c r="K20" s="44">
        <f>K22+K21</f>
        <v>44661819</v>
      </c>
      <c r="L20" s="44">
        <f>L22+L21</f>
        <v>9726795.4600000009</v>
      </c>
      <c r="M20" s="53">
        <f>L20/K20*100</f>
        <v>21.778771393077388</v>
      </c>
    </row>
    <row r="21" spans="2:13" ht="15" customHeight="1">
      <c r="B21" s="78" t="s">
        <v>1</v>
      </c>
      <c r="C21" s="79"/>
      <c r="D21" s="79" t="s">
        <v>2</v>
      </c>
      <c r="E21" s="79"/>
      <c r="F21" s="79" t="s">
        <v>21</v>
      </c>
      <c r="G21" s="79"/>
      <c r="H21" s="79" t="s">
        <v>6</v>
      </c>
      <c r="I21" s="79"/>
      <c r="J21" s="5" t="s">
        <v>5</v>
      </c>
      <c r="K21" s="1">
        <v>34302472</v>
      </c>
      <c r="L21" s="1">
        <v>7510356.5800000001</v>
      </c>
      <c r="M21" s="54">
        <f t="shared" ref="M21:M22" si="3">L21/K21*100</f>
        <v>21.894505387250227</v>
      </c>
    </row>
    <row r="22" spans="2:13" ht="34.5" customHeight="1">
      <c r="B22" s="78" t="s">
        <v>1</v>
      </c>
      <c r="C22" s="79"/>
      <c r="D22" s="79" t="s">
        <v>2</v>
      </c>
      <c r="E22" s="79"/>
      <c r="F22" s="79" t="s">
        <v>21</v>
      </c>
      <c r="G22" s="79"/>
      <c r="H22" s="79" t="s">
        <v>7</v>
      </c>
      <c r="I22" s="79"/>
      <c r="J22" s="5" t="s">
        <v>78</v>
      </c>
      <c r="K22" s="1">
        <v>10359347</v>
      </c>
      <c r="L22" s="4">
        <v>2216438.88</v>
      </c>
      <c r="M22" s="68">
        <f t="shared" si="3"/>
        <v>21.39554626367859</v>
      </c>
    </row>
    <row r="23" spans="2:13" ht="57" customHeight="1">
      <c r="B23" s="81" t="s">
        <v>1</v>
      </c>
      <c r="C23" s="82"/>
      <c r="D23" s="82" t="s">
        <v>2</v>
      </c>
      <c r="E23" s="82"/>
      <c r="F23" s="82" t="s">
        <v>23</v>
      </c>
      <c r="G23" s="82"/>
      <c r="H23" s="80"/>
      <c r="I23" s="80"/>
      <c r="J23" s="63" t="s">
        <v>22</v>
      </c>
      <c r="K23" s="44">
        <f>K24+K25+K26+K27</f>
        <v>5986023</v>
      </c>
      <c r="L23" s="44">
        <f>L24+L25+L26+L27</f>
        <v>1275735.8599999999</v>
      </c>
      <c r="M23" s="53">
        <f>L23/K23*100</f>
        <v>21.311910428676935</v>
      </c>
    </row>
    <row r="24" spans="2:13" ht="23.25" customHeight="1">
      <c r="B24" s="78" t="s">
        <v>1</v>
      </c>
      <c r="C24" s="79"/>
      <c r="D24" s="79" t="s">
        <v>2</v>
      </c>
      <c r="E24" s="79"/>
      <c r="F24" s="79" t="s">
        <v>23</v>
      </c>
      <c r="G24" s="79"/>
      <c r="H24" s="79" t="s">
        <v>11</v>
      </c>
      <c r="I24" s="79"/>
      <c r="J24" s="55" t="s">
        <v>10</v>
      </c>
      <c r="K24" s="1">
        <v>207373</v>
      </c>
      <c r="L24" s="4">
        <v>0</v>
      </c>
      <c r="M24" s="7">
        <f t="shared" ref="M24:M27" si="4">L24/K24*100</f>
        <v>0</v>
      </c>
    </row>
    <row r="25" spans="2:13" ht="23.25" customHeight="1">
      <c r="B25" s="78" t="s">
        <v>1</v>
      </c>
      <c r="C25" s="79"/>
      <c r="D25" s="79" t="s">
        <v>2</v>
      </c>
      <c r="E25" s="79"/>
      <c r="F25" s="79" t="s">
        <v>23</v>
      </c>
      <c r="G25" s="79"/>
      <c r="H25" s="79" t="s">
        <v>13</v>
      </c>
      <c r="I25" s="79"/>
      <c r="J25" s="55" t="s">
        <v>12</v>
      </c>
      <c r="K25" s="1">
        <v>3335072</v>
      </c>
      <c r="L25" s="4">
        <v>483370.26</v>
      </c>
      <c r="M25" s="54">
        <f t="shared" si="4"/>
        <v>14.493547965381257</v>
      </c>
    </row>
    <row r="26" spans="2:13" ht="15" customHeight="1">
      <c r="B26" s="78" t="s">
        <v>1</v>
      </c>
      <c r="C26" s="79"/>
      <c r="D26" s="79" t="s">
        <v>2</v>
      </c>
      <c r="E26" s="79"/>
      <c r="F26" s="79" t="s">
        <v>23</v>
      </c>
      <c r="G26" s="79"/>
      <c r="H26" s="79" t="s">
        <v>15</v>
      </c>
      <c r="I26" s="79"/>
      <c r="J26" s="56" t="s">
        <v>14</v>
      </c>
      <c r="K26" s="1">
        <v>2419216</v>
      </c>
      <c r="L26" s="4">
        <v>792365.6</v>
      </c>
      <c r="M26" s="54">
        <f t="shared" si="4"/>
        <v>32.752991051646482</v>
      </c>
    </row>
    <row r="27" spans="2:13" ht="15" customHeight="1">
      <c r="B27" s="78" t="s">
        <v>1</v>
      </c>
      <c r="C27" s="79"/>
      <c r="D27" s="79" t="s">
        <v>2</v>
      </c>
      <c r="E27" s="79"/>
      <c r="F27" s="79" t="s">
        <v>23</v>
      </c>
      <c r="G27" s="79"/>
      <c r="H27" s="79" t="s">
        <v>25</v>
      </c>
      <c r="I27" s="79"/>
      <c r="J27" s="6" t="s">
        <v>24</v>
      </c>
      <c r="K27" s="1">
        <v>24362</v>
      </c>
      <c r="L27" s="4">
        <v>0</v>
      </c>
      <c r="M27" s="54">
        <f t="shared" si="4"/>
        <v>0</v>
      </c>
    </row>
    <row r="28" spans="2:13" ht="23.25" hidden="1" customHeight="1">
      <c r="B28" s="81" t="s">
        <v>1</v>
      </c>
      <c r="C28" s="82"/>
      <c r="D28" s="86" t="s">
        <v>2</v>
      </c>
      <c r="E28" s="82"/>
      <c r="F28" s="86" t="s">
        <v>124</v>
      </c>
      <c r="G28" s="82"/>
      <c r="H28" s="80"/>
      <c r="I28" s="80"/>
      <c r="J28" s="74" t="s">
        <v>125</v>
      </c>
      <c r="K28" s="44">
        <f>K29+K30</f>
        <v>0</v>
      </c>
      <c r="L28" s="44">
        <f>L29+L30</f>
        <v>0</v>
      </c>
      <c r="M28" s="53" t="e">
        <f>L28/K28*100</f>
        <v>#DIV/0!</v>
      </c>
    </row>
    <row r="29" spans="2:13" ht="15" hidden="1" customHeight="1">
      <c r="B29" s="78" t="s">
        <v>1</v>
      </c>
      <c r="C29" s="79"/>
      <c r="D29" s="79" t="s">
        <v>2</v>
      </c>
      <c r="E29" s="79"/>
      <c r="F29" s="79" t="s">
        <v>124</v>
      </c>
      <c r="G29" s="79"/>
      <c r="H29" s="79" t="s">
        <v>6</v>
      </c>
      <c r="I29" s="79"/>
      <c r="J29" s="55" t="s">
        <v>12</v>
      </c>
      <c r="K29" s="1">
        <v>0</v>
      </c>
      <c r="L29" s="4">
        <v>0</v>
      </c>
      <c r="M29" s="54" t="e">
        <f t="shared" ref="M29:M30" si="5">L29/K29*100</f>
        <v>#DIV/0!</v>
      </c>
    </row>
    <row r="30" spans="2:13" ht="15" hidden="1" customHeight="1">
      <c r="B30" s="78" t="s">
        <v>1</v>
      </c>
      <c r="C30" s="79"/>
      <c r="D30" s="79" t="s">
        <v>2</v>
      </c>
      <c r="E30" s="79"/>
      <c r="F30" s="79" t="s">
        <v>124</v>
      </c>
      <c r="G30" s="79"/>
      <c r="H30" s="79" t="s">
        <v>7</v>
      </c>
      <c r="I30" s="79"/>
      <c r="J30" s="56" t="s">
        <v>14</v>
      </c>
      <c r="K30" s="1">
        <v>0</v>
      </c>
      <c r="L30" s="4">
        <v>0</v>
      </c>
      <c r="M30" s="54" t="e">
        <f t="shared" si="5"/>
        <v>#DIV/0!</v>
      </c>
    </row>
    <row r="31" spans="2:13" ht="45.75" customHeight="1">
      <c r="B31" s="81" t="s">
        <v>1</v>
      </c>
      <c r="C31" s="82"/>
      <c r="D31" s="82" t="s">
        <v>26</v>
      </c>
      <c r="E31" s="82"/>
      <c r="F31" s="82" t="s">
        <v>28</v>
      </c>
      <c r="G31" s="82"/>
      <c r="H31" s="80"/>
      <c r="I31" s="80"/>
      <c r="J31" s="63" t="s">
        <v>27</v>
      </c>
      <c r="K31" s="44">
        <f>K32</f>
        <v>15944</v>
      </c>
      <c r="L31" s="44">
        <f>L32</f>
        <v>15944</v>
      </c>
      <c r="M31" s="53">
        <f>L31/K31*100</f>
        <v>100</v>
      </c>
    </row>
    <row r="32" spans="2:13" ht="15" customHeight="1">
      <c r="B32" s="78" t="s">
        <v>1</v>
      </c>
      <c r="C32" s="79"/>
      <c r="D32" s="79" t="s">
        <v>26</v>
      </c>
      <c r="E32" s="79"/>
      <c r="F32" s="79" t="s">
        <v>28</v>
      </c>
      <c r="G32" s="79"/>
      <c r="H32" s="79" t="s">
        <v>15</v>
      </c>
      <c r="I32" s="79"/>
      <c r="J32" s="6" t="s">
        <v>14</v>
      </c>
      <c r="K32" s="1">
        <v>15944</v>
      </c>
      <c r="L32" s="4">
        <v>15944</v>
      </c>
      <c r="M32" s="54">
        <f>L32/K32*100</f>
        <v>100</v>
      </c>
    </row>
    <row r="33" spans="2:19" ht="33.75" customHeight="1">
      <c r="B33" s="102" t="s">
        <v>1</v>
      </c>
      <c r="C33" s="86"/>
      <c r="D33" s="86" t="s">
        <v>129</v>
      </c>
      <c r="E33" s="86"/>
      <c r="F33" s="103" t="s">
        <v>130</v>
      </c>
      <c r="G33" s="103"/>
      <c r="H33" s="86"/>
      <c r="I33" s="86"/>
      <c r="J33" s="74" t="s">
        <v>131</v>
      </c>
      <c r="K33" s="44">
        <f>K34</f>
        <v>10439700</v>
      </c>
      <c r="L33" s="44">
        <f>L34</f>
        <v>0</v>
      </c>
      <c r="M33" s="53">
        <f>L33/K33*100</f>
        <v>0</v>
      </c>
    </row>
    <row r="34" spans="2:19" ht="24.75" customHeight="1">
      <c r="B34" s="78" t="s">
        <v>1</v>
      </c>
      <c r="C34" s="79"/>
      <c r="D34" s="79" t="s">
        <v>129</v>
      </c>
      <c r="E34" s="79"/>
      <c r="F34" s="79" t="s">
        <v>130</v>
      </c>
      <c r="G34" s="79"/>
      <c r="H34" s="79" t="s">
        <v>132</v>
      </c>
      <c r="I34" s="79"/>
      <c r="J34" s="75" t="s">
        <v>133</v>
      </c>
      <c r="K34" s="1">
        <v>10439700</v>
      </c>
      <c r="L34" s="4">
        <v>0</v>
      </c>
      <c r="M34" s="54">
        <f>L34/K34*100</f>
        <v>0</v>
      </c>
    </row>
    <row r="35" spans="2:19" ht="50.25" customHeight="1">
      <c r="B35" s="81" t="s">
        <v>1</v>
      </c>
      <c r="C35" s="82"/>
      <c r="D35" s="82" t="s">
        <v>29</v>
      </c>
      <c r="E35" s="82"/>
      <c r="F35" s="82" t="s">
        <v>38</v>
      </c>
      <c r="G35" s="82"/>
      <c r="H35" s="80"/>
      <c r="I35" s="80"/>
      <c r="J35" s="63" t="s">
        <v>37</v>
      </c>
      <c r="K35" s="44">
        <f>K36+K37</f>
        <v>180471</v>
      </c>
      <c r="L35" s="44">
        <f>L36+L37</f>
        <v>57906.28</v>
      </c>
      <c r="M35" s="53">
        <f>L35/K35*100</f>
        <v>32.086196674257913</v>
      </c>
    </row>
    <row r="36" spans="2:19" ht="23.25" customHeight="1">
      <c r="B36" s="78" t="s">
        <v>1</v>
      </c>
      <c r="C36" s="79"/>
      <c r="D36" s="79" t="s">
        <v>29</v>
      </c>
      <c r="E36" s="79"/>
      <c r="F36" s="79" t="s">
        <v>38</v>
      </c>
      <c r="G36" s="79"/>
      <c r="H36" s="79" t="s">
        <v>13</v>
      </c>
      <c r="I36" s="79"/>
      <c r="J36" s="55" t="s">
        <v>12</v>
      </c>
      <c r="K36" s="1">
        <v>74500</v>
      </c>
      <c r="L36" s="4">
        <v>12434.88</v>
      </c>
      <c r="M36" s="54">
        <f t="shared" ref="M36:M37" si="6">L36/K36*100</f>
        <v>16.69111409395973</v>
      </c>
    </row>
    <row r="37" spans="2:19" ht="15" customHeight="1">
      <c r="B37" s="78" t="s">
        <v>1</v>
      </c>
      <c r="C37" s="79"/>
      <c r="D37" s="79" t="s">
        <v>29</v>
      </c>
      <c r="E37" s="79"/>
      <c r="F37" s="79" t="s">
        <v>38</v>
      </c>
      <c r="G37" s="79"/>
      <c r="H37" s="79" t="s">
        <v>15</v>
      </c>
      <c r="I37" s="79"/>
      <c r="J37" s="56" t="s">
        <v>14</v>
      </c>
      <c r="K37" s="1">
        <v>105971</v>
      </c>
      <c r="L37" s="4">
        <v>45471.4</v>
      </c>
      <c r="M37" s="54">
        <f t="shared" si="6"/>
        <v>42.909286502911179</v>
      </c>
      <c r="Q37" s="71"/>
      <c r="R37" s="71"/>
      <c r="S37" s="71"/>
    </row>
    <row r="38" spans="2:19" ht="30" customHeight="1">
      <c r="B38" s="81" t="s">
        <v>1</v>
      </c>
      <c r="C38" s="82"/>
      <c r="D38" s="82" t="s">
        <v>29</v>
      </c>
      <c r="E38" s="82"/>
      <c r="F38" s="82" t="s">
        <v>39</v>
      </c>
      <c r="G38" s="82"/>
      <c r="H38" s="80"/>
      <c r="I38" s="80"/>
      <c r="J38" s="74" t="s">
        <v>126</v>
      </c>
      <c r="K38" s="44">
        <f>K39</f>
        <v>56348686</v>
      </c>
      <c r="L38" s="44">
        <f>L39</f>
        <v>10637118.4</v>
      </c>
      <c r="M38" s="53">
        <f>L38/K38*100</f>
        <v>18.877314015805087</v>
      </c>
      <c r="N38" s="69"/>
      <c r="Q38" s="71"/>
      <c r="R38" s="71"/>
      <c r="S38" s="71"/>
    </row>
    <row r="39" spans="2:19" ht="33" customHeight="1">
      <c r="B39" s="104" t="s">
        <v>1</v>
      </c>
      <c r="C39" s="80"/>
      <c r="D39" s="80" t="s">
        <v>29</v>
      </c>
      <c r="E39" s="80"/>
      <c r="F39" s="80" t="s">
        <v>39</v>
      </c>
      <c r="G39" s="80"/>
      <c r="H39" s="105"/>
      <c r="I39" s="106"/>
      <c r="J39" s="75" t="s">
        <v>127</v>
      </c>
      <c r="K39" s="46">
        <f>K40+K41+K42+K43+K44+K45+K46+K47</f>
        <v>56348686</v>
      </c>
      <c r="L39" s="46">
        <f>L40+L41+L42+L43+L44+L45+L46+L47</f>
        <v>10637118.4</v>
      </c>
      <c r="M39" s="70">
        <f t="shared" ref="M39:M88" si="7">L39/K39*100</f>
        <v>18.877314015805087</v>
      </c>
      <c r="N39" s="69"/>
      <c r="P39" s="66"/>
      <c r="Q39" s="73"/>
      <c r="R39" s="73"/>
      <c r="S39" s="71"/>
    </row>
    <row r="40" spans="2:19" ht="15" customHeight="1">
      <c r="B40" s="78" t="s">
        <v>1</v>
      </c>
      <c r="C40" s="79"/>
      <c r="D40" s="79" t="s">
        <v>29</v>
      </c>
      <c r="E40" s="79"/>
      <c r="F40" s="79" t="s">
        <v>39</v>
      </c>
      <c r="G40" s="79"/>
      <c r="H40" s="79" t="s">
        <v>41</v>
      </c>
      <c r="I40" s="79"/>
      <c r="J40" s="6" t="s">
        <v>40</v>
      </c>
      <c r="K40" s="1">
        <v>28353822</v>
      </c>
      <c r="L40" s="4">
        <v>6592073.2699999996</v>
      </c>
      <c r="M40" s="68">
        <f t="shared" si="7"/>
        <v>23.249328679569196</v>
      </c>
      <c r="P40" s="66"/>
      <c r="Q40" s="73"/>
      <c r="R40" s="73"/>
      <c r="S40" s="71"/>
    </row>
    <row r="41" spans="2:19" ht="23.25" customHeight="1">
      <c r="B41" s="78" t="s">
        <v>1</v>
      </c>
      <c r="C41" s="79"/>
      <c r="D41" s="79" t="s">
        <v>29</v>
      </c>
      <c r="E41" s="79"/>
      <c r="F41" s="79" t="s">
        <v>39</v>
      </c>
      <c r="G41" s="79"/>
      <c r="H41" s="79" t="s">
        <v>43</v>
      </c>
      <c r="I41" s="79"/>
      <c r="J41" s="6" t="s">
        <v>42</v>
      </c>
      <c r="K41" s="1">
        <v>186080</v>
      </c>
      <c r="L41" s="4">
        <v>25440</v>
      </c>
      <c r="M41" s="68">
        <f t="shared" si="7"/>
        <v>13.671539122957869</v>
      </c>
      <c r="P41" s="66"/>
      <c r="Q41" s="73"/>
      <c r="R41" s="73"/>
      <c r="S41" s="71"/>
    </row>
    <row r="42" spans="2:19" ht="23.25" customHeight="1">
      <c r="B42" s="78" t="s">
        <v>1</v>
      </c>
      <c r="C42" s="79"/>
      <c r="D42" s="79" t="s">
        <v>29</v>
      </c>
      <c r="E42" s="79"/>
      <c r="F42" s="79" t="s">
        <v>39</v>
      </c>
      <c r="G42" s="79"/>
      <c r="H42" s="79" t="s">
        <v>45</v>
      </c>
      <c r="I42" s="79"/>
      <c r="J42" s="6" t="s">
        <v>44</v>
      </c>
      <c r="K42" s="1">
        <v>8562854</v>
      </c>
      <c r="L42" s="4">
        <v>1976092.7</v>
      </c>
      <c r="M42" s="68">
        <f t="shared" si="7"/>
        <v>23.077500795879505</v>
      </c>
      <c r="P42" s="66"/>
      <c r="Q42" s="73"/>
      <c r="R42" s="73"/>
      <c r="S42" s="71"/>
    </row>
    <row r="43" spans="2:19" ht="23.25" customHeight="1">
      <c r="B43" s="78" t="s">
        <v>1</v>
      </c>
      <c r="C43" s="79"/>
      <c r="D43" s="79" t="s">
        <v>29</v>
      </c>
      <c r="E43" s="79"/>
      <c r="F43" s="79" t="s">
        <v>39</v>
      </c>
      <c r="G43" s="79"/>
      <c r="H43" s="79" t="s">
        <v>13</v>
      </c>
      <c r="I43" s="79"/>
      <c r="J43" s="6" t="s">
        <v>12</v>
      </c>
      <c r="K43" s="1">
        <v>4383016</v>
      </c>
      <c r="L43" s="4">
        <v>224880</v>
      </c>
      <c r="M43" s="68">
        <f t="shared" si="7"/>
        <v>5.130713645581034</v>
      </c>
      <c r="P43" s="66"/>
      <c r="Q43" s="73"/>
      <c r="R43" s="73"/>
      <c r="S43" s="71"/>
    </row>
    <row r="44" spans="2:19" ht="15" customHeight="1">
      <c r="B44" s="78" t="s">
        <v>1</v>
      </c>
      <c r="C44" s="79"/>
      <c r="D44" s="79" t="s">
        <v>29</v>
      </c>
      <c r="E44" s="79"/>
      <c r="F44" s="79" t="s">
        <v>39</v>
      </c>
      <c r="G44" s="79"/>
      <c r="H44" s="79" t="s">
        <v>15</v>
      </c>
      <c r="I44" s="79"/>
      <c r="J44" s="6" t="s">
        <v>14</v>
      </c>
      <c r="K44" s="1">
        <v>13155375</v>
      </c>
      <c r="L44" s="4">
        <v>1414420.71</v>
      </c>
      <c r="M44" s="68">
        <f t="shared" si="7"/>
        <v>10.751656338188763</v>
      </c>
      <c r="P44" s="66"/>
      <c r="Q44" s="73"/>
      <c r="R44" s="73"/>
      <c r="S44" s="71"/>
    </row>
    <row r="45" spans="2:19" ht="15" customHeight="1">
      <c r="B45" s="78" t="s">
        <v>1</v>
      </c>
      <c r="C45" s="79"/>
      <c r="D45" s="79" t="s">
        <v>29</v>
      </c>
      <c r="E45" s="79"/>
      <c r="F45" s="79" t="s">
        <v>39</v>
      </c>
      <c r="G45" s="79"/>
      <c r="H45" s="79" t="s">
        <v>47</v>
      </c>
      <c r="I45" s="79"/>
      <c r="J45" s="6" t="s">
        <v>46</v>
      </c>
      <c r="K45" s="1">
        <v>1479519</v>
      </c>
      <c r="L45" s="4">
        <v>394411.72</v>
      </c>
      <c r="M45" s="68">
        <f t="shared" si="7"/>
        <v>26.658104424478495</v>
      </c>
      <c r="P45" s="66"/>
      <c r="Q45" s="73"/>
      <c r="R45" s="73"/>
      <c r="S45" s="71"/>
    </row>
    <row r="46" spans="2:19" ht="15" customHeight="1">
      <c r="B46" s="78" t="s">
        <v>1</v>
      </c>
      <c r="C46" s="79"/>
      <c r="D46" s="79" t="s">
        <v>29</v>
      </c>
      <c r="E46" s="79"/>
      <c r="F46" s="79" t="s">
        <v>39</v>
      </c>
      <c r="G46" s="79"/>
      <c r="H46" s="79" t="s">
        <v>118</v>
      </c>
      <c r="I46" s="79"/>
      <c r="J46" s="6" t="s">
        <v>24</v>
      </c>
      <c r="K46" s="1">
        <v>159646</v>
      </c>
      <c r="L46" s="4">
        <v>0</v>
      </c>
      <c r="M46" s="54">
        <f t="shared" ref="M46" si="8">L46/K46*100</f>
        <v>0</v>
      </c>
      <c r="P46" s="66"/>
      <c r="Q46" s="73"/>
      <c r="R46" s="73"/>
      <c r="S46" s="71"/>
    </row>
    <row r="47" spans="2:19" ht="15" customHeight="1">
      <c r="B47" s="78" t="s">
        <v>1</v>
      </c>
      <c r="C47" s="79"/>
      <c r="D47" s="79" t="s">
        <v>29</v>
      </c>
      <c r="E47" s="79"/>
      <c r="F47" s="79" t="s">
        <v>39</v>
      </c>
      <c r="G47" s="79"/>
      <c r="H47" s="79" t="s">
        <v>25</v>
      </c>
      <c r="I47" s="79"/>
      <c r="J47" s="6" t="s">
        <v>24</v>
      </c>
      <c r="K47" s="1">
        <v>68374</v>
      </c>
      <c r="L47" s="1">
        <v>9800</v>
      </c>
      <c r="M47" s="54">
        <f t="shared" si="7"/>
        <v>14.332933571240531</v>
      </c>
      <c r="P47" s="66"/>
      <c r="Q47" s="73"/>
      <c r="R47" s="73"/>
      <c r="S47" s="71"/>
    </row>
    <row r="48" spans="2:19" ht="23.25" customHeight="1">
      <c r="B48" s="81" t="s">
        <v>1</v>
      </c>
      <c r="C48" s="82"/>
      <c r="D48" s="82" t="s">
        <v>29</v>
      </c>
      <c r="E48" s="82"/>
      <c r="F48" s="82" t="s">
        <v>48</v>
      </c>
      <c r="G48" s="82"/>
      <c r="H48" s="80"/>
      <c r="I48" s="80"/>
      <c r="J48" s="63" t="s">
        <v>79</v>
      </c>
      <c r="K48" s="44">
        <f>K49+K50</f>
        <v>414600</v>
      </c>
      <c r="L48" s="44">
        <f>L49+L50</f>
        <v>0</v>
      </c>
      <c r="M48" s="53">
        <f>L48/K48*100</f>
        <v>0</v>
      </c>
      <c r="P48" s="66"/>
      <c r="Q48" s="73"/>
      <c r="R48" s="73"/>
      <c r="S48" s="71"/>
    </row>
    <row r="49" spans="2:19" ht="15" customHeight="1">
      <c r="B49" s="78" t="s">
        <v>1</v>
      </c>
      <c r="C49" s="79"/>
      <c r="D49" s="79" t="s">
        <v>29</v>
      </c>
      <c r="E49" s="79"/>
      <c r="F49" s="79" t="s">
        <v>48</v>
      </c>
      <c r="G49" s="79"/>
      <c r="H49" s="79" t="s">
        <v>15</v>
      </c>
      <c r="I49" s="79"/>
      <c r="J49" s="6" t="s">
        <v>14</v>
      </c>
      <c r="K49" s="1">
        <v>153000</v>
      </c>
      <c r="L49" s="4">
        <v>0</v>
      </c>
      <c r="M49" s="7">
        <v>0</v>
      </c>
      <c r="P49" s="66"/>
      <c r="Q49" s="72"/>
      <c r="R49" s="72"/>
      <c r="S49" s="71"/>
    </row>
    <row r="50" spans="2:19" ht="15" customHeight="1">
      <c r="B50" s="78" t="s">
        <v>1</v>
      </c>
      <c r="C50" s="79"/>
      <c r="D50" s="79" t="s">
        <v>29</v>
      </c>
      <c r="E50" s="79"/>
      <c r="F50" s="79" t="s">
        <v>48</v>
      </c>
      <c r="G50" s="79"/>
      <c r="H50" s="79" t="s">
        <v>50</v>
      </c>
      <c r="I50" s="79"/>
      <c r="J50" s="6" t="s">
        <v>49</v>
      </c>
      <c r="K50" s="1">
        <v>261600</v>
      </c>
      <c r="L50" s="4">
        <v>0</v>
      </c>
      <c r="M50" s="7">
        <f t="shared" si="7"/>
        <v>0</v>
      </c>
      <c r="Q50" s="71"/>
      <c r="R50" s="71"/>
      <c r="S50" s="71"/>
    </row>
    <row r="51" spans="2:19" ht="29.25" customHeight="1">
      <c r="B51" s="81" t="s">
        <v>1</v>
      </c>
      <c r="C51" s="82"/>
      <c r="D51" s="82" t="s">
        <v>29</v>
      </c>
      <c r="E51" s="82"/>
      <c r="F51" s="82" t="s">
        <v>113</v>
      </c>
      <c r="G51" s="82"/>
      <c r="H51" s="80"/>
      <c r="I51" s="80"/>
      <c r="J51" s="63" t="s">
        <v>115</v>
      </c>
      <c r="K51" s="44">
        <f>K52+K53</f>
        <v>248000</v>
      </c>
      <c r="L51" s="44">
        <f>L52+L53</f>
        <v>248000</v>
      </c>
      <c r="M51" s="53">
        <f>L51/K51*100</f>
        <v>100</v>
      </c>
      <c r="N51" s="69"/>
    </row>
    <row r="52" spans="2:19" ht="15" hidden="1" customHeight="1">
      <c r="B52" s="78" t="s">
        <v>1</v>
      </c>
      <c r="C52" s="79"/>
      <c r="D52" s="79" t="s">
        <v>29</v>
      </c>
      <c r="E52" s="79"/>
      <c r="F52" s="85" t="s">
        <v>113</v>
      </c>
      <c r="G52" s="85"/>
      <c r="H52" s="79" t="s">
        <v>15</v>
      </c>
      <c r="I52" s="79"/>
      <c r="J52" s="6" t="s">
        <v>14</v>
      </c>
      <c r="K52" s="1">
        <v>0</v>
      </c>
      <c r="L52" s="1">
        <v>0</v>
      </c>
      <c r="M52" s="7" t="e">
        <f t="shared" ref="M52" si="9">L52/K52*100</f>
        <v>#DIV/0!</v>
      </c>
    </row>
    <row r="53" spans="2:19" ht="15" customHeight="1">
      <c r="B53" s="78" t="s">
        <v>1</v>
      </c>
      <c r="C53" s="79"/>
      <c r="D53" s="79" t="s">
        <v>29</v>
      </c>
      <c r="E53" s="79"/>
      <c r="F53" s="85" t="s">
        <v>113</v>
      </c>
      <c r="G53" s="85"/>
      <c r="H53" s="84" t="s">
        <v>114</v>
      </c>
      <c r="I53" s="79"/>
      <c r="J53" s="6" t="s">
        <v>49</v>
      </c>
      <c r="K53" s="1">
        <v>248000</v>
      </c>
      <c r="L53" s="1">
        <v>248000</v>
      </c>
      <c r="M53" s="54">
        <f t="shared" ref="M53:M55" si="10">L53/K53*100</f>
        <v>100</v>
      </c>
    </row>
    <row r="54" spans="2:19" ht="56.25" hidden="1" customHeight="1">
      <c r="B54" s="81" t="s">
        <v>1</v>
      </c>
      <c r="C54" s="82"/>
      <c r="D54" s="82" t="s">
        <v>119</v>
      </c>
      <c r="E54" s="82"/>
      <c r="F54" s="82" t="s">
        <v>120</v>
      </c>
      <c r="G54" s="82"/>
      <c r="H54" s="82"/>
      <c r="I54" s="82"/>
      <c r="J54" s="63" t="s">
        <v>123</v>
      </c>
      <c r="K54" s="44">
        <f>K55</f>
        <v>0</v>
      </c>
      <c r="L54" s="44">
        <f>L55</f>
        <v>0</v>
      </c>
      <c r="M54" s="53" t="e">
        <f>L54/K54*100</f>
        <v>#DIV/0!</v>
      </c>
    </row>
    <row r="55" spans="2:19" ht="15" hidden="1" customHeight="1">
      <c r="B55" s="78" t="s">
        <v>1</v>
      </c>
      <c r="C55" s="79"/>
      <c r="D55" s="84" t="s">
        <v>119</v>
      </c>
      <c r="E55" s="79"/>
      <c r="F55" s="85" t="s">
        <v>120</v>
      </c>
      <c r="G55" s="85"/>
      <c r="H55" s="79" t="s">
        <v>15</v>
      </c>
      <c r="I55" s="79"/>
      <c r="J55" s="6" t="s">
        <v>14</v>
      </c>
      <c r="K55" s="1">
        <v>0</v>
      </c>
      <c r="L55" s="4">
        <v>0</v>
      </c>
      <c r="M55" s="54" t="e">
        <f t="shared" si="10"/>
        <v>#DIV/0!</v>
      </c>
    </row>
    <row r="56" spans="2:19" ht="34.5" customHeight="1">
      <c r="B56" s="81" t="s">
        <v>1</v>
      </c>
      <c r="C56" s="82"/>
      <c r="D56" s="82" t="s">
        <v>51</v>
      </c>
      <c r="E56" s="82"/>
      <c r="F56" s="82" t="s">
        <v>53</v>
      </c>
      <c r="G56" s="82"/>
      <c r="H56" s="82"/>
      <c r="I56" s="82"/>
      <c r="J56" s="63" t="s">
        <v>52</v>
      </c>
      <c r="K56" s="44">
        <f>K57</f>
        <v>15000</v>
      </c>
      <c r="L56" s="44">
        <f>L57</f>
        <v>0</v>
      </c>
      <c r="M56" s="53">
        <f>L56/K56*100</f>
        <v>0</v>
      </c>
    </row>
    <row r="57" spans="2:19" ht="15" customHeight="1">
      <c r="B57" s="78" t="s">
        <v>1</v>
      </c>
      <c r="C57" s="79"/>
      <c r="D57" s="79" t="s">
        <v>51</v>
      </c>
      <c r="E57" s="79"/>
      <c r="F57" s="79" t="s">
        <v>53</v>
      </c>
      <c r="G57" s="79"/>
      <c r="H57" s="79" t="s">
        <v>15</v>
      </c>
      <c r="I57" s="79"/>
      <c r="J57" s="6" t="s">
        <v>14</v>
      </c>
      <c r="K57" s="1">
        <v>15000</v>
      </c>
      <c r="L57" s="4">
        <v>0</v>
      </c>
      <c r="M57" s="54">
        <f t="shared" si="7"/>
        <v>0</v>
      </c>
    </row>
    <row r="58" spans="2:19" ht="85.5" hidden="1" customHeight="1">
      <c r="B58" s="81" t="s">
        <v>1</v>
      </c>
      <c r="C58" s="82"/>
      <c r="D58" s="82" t="s">
        <v>54</v>
      </c>
      <c r="E58" s="82"/>
      <c r="F58" s="82" t="s">
        <v>56</v>
      </c>
      <c r="G58" s="82"/>
      <c r="H58" s="80"/>
      <c r="I58" s="80"/>
      <c r="J58" s="63" t="s">
        <v>55</v>
      </c>
      <c r="K58" s="44">
        <f>K59</f>
        <v>0</v>
      </c>
      <c r="L58" s="44">
        <f>L59</f>
        <v>0</v>
      </c>
      <c r="M58" s="53" t="e">
        <f>L58/K58*100</f>
        <v>#DIV/0!</v>
      </c>
    </row>
    <row r="59" spans="2:19" ht="15" hidden="1" customHeight="1">
      <c r="B59" s="78" t="s">
        <v>1</v>
      </c>
      <c r="C59" s="79"/>
      <c r="D59" s="79" t="s">
        <v>54</v>
      </c>
      <c r="E59" s="79"/>
      <c r="F59" s="79" t="s">
        <v>56</v>
      </c>
      <c r="G59" s="79"/>
      <c r="H59" s="79" t="s">
        <v>15</v>
      </c>
      <c r="I59" s="79"/>
      <c r="J59" s="6" t="s">
        <v>14</v>
      </c>
      <c r="K59" s="1">
        <v>0</v>
      </c>
      <c r="L59" s="1">
        <v>0</v>
      </c>
      <c r="M59" s="68" t="e">
        <f t="shared" si="7"/>
        <v>#DIV/0!</v>
      </c>
    </row>
    <row r="60" spans="2:19" ht="45.75" customHeight="1">
      <c r="B60" s="81" t="s">
        <v>1</v>
      </c>
      <c r="C60" s="82"/>
      <c r="D60" s="82" t="s">
        <v>54</v>
      </c>
      <c r="E60" s="82"/>
      <c r="F60" s="82" t="s">
        <v>57</v>
      </c>
      <c r="G60" s="82"/>
      <c r="H60" s="80"/>
      <c r="I60" s="80"/>
      <c r="J60" s="63" t="s">
        <v>80</v>
      </c>
      <c r="K60" s="44">
        <f>K61+K62+K63+K64+K65+K66</f>
        <v>9266158</v>
      </c>
      <c r="L60" s="44">
        <f>L61+L62+L63+L64+L65+L66</f>
        <v>2069004.75</v>
      </c>
      <c r="M60" s="53">
        <f>L60/K60*100</f>
        <v>22.328615052754337</v>
      </c>
    </row>
    <row r="61" spans="2:19" ht="15" customHeight="1">
      <c r="B61" s="78" t="s">
        <v>1</v>
      </c>
      <c r="C61" s="79"/>
      <c r="D61" s="79" t="s">
        <v>54</v>
      </c>
      <c r="E61" s="79"/>
      <c r="F61" s="79" t="s">
        <v>57</v>
      </c>
      <c r="G61" s="79"/>
      <c r="H61" s="79" t="s">
        <v>41</v>
      </c>
      <c r="I61" s="79"/>
      <c r="J61" s="6" t="s">
        <v>40</v>
      </c>
      <c r="K61" s="1">
        <v>5031919</v>
      </c>
      <c r="L61" s="1">
        <v>1140985.92</v>
      </c>
      <c r="M61" s="54">
        <f t="shared" si="7"/>
        <v>22.674965952353364</v>
      </c>
    </row>
    <row r="62" spans="2:19" ht="23.25" customHeight="1">
      <c r="B62" s="78" t="s">
        <v>1</v>
      </c>
      <c r="C62" s="79"/>
      <c r="D62" s="79" t="s">
        <v>54</v>
      </c>
      <c r="E62" s="79"/>
      <c r="F62" s="79" t="s">
        <v>57</v>
      </c>
      <c r="G62" s="79"/>
      <c r="H62" s="79" t="s">
        <v>43</v>
      </c>
      <c r="I62" s="79"/>
      <c r="J62" s="6" t="s">
        <v>42</v>
      </c>
      <c r="K62" s="1">
        <v>31922</v>
      </c>
      <c r="L62" s="4">
        <v>0</v>
      </c>
      <c r="M62" s="54">
        <f t="shared" si="7"/>
        <v>0</v>
      </c>
    </row>
    <row r="63" spans="2:19" ht="23.25" customHeight="1">
      <c r="B63" s="78" t="s">
        <v>1</v>
      </c>
      <c r="C63" s="79"/>
      <c r="D63" s="79" t="s">
        <v>54</v>
      </c>
      <c r="E63" s="79"/>
      <c r="F63" s="79" t="s">
        <v>57</v>
      </c>
      <c r="G63" s="79"/>
      <c r="H63" s="79" t="s">
        <v>45</v>
      </c>
      <c r="I63" s="79"/>
      <c r="J63" s="6" t="s">
        <v>44</v>
      </c>
      <c r="K63" s="1">
        <v>1519640</v>
      </c>
      <c r="L63" s="1">
        <v>342807.41</v>
      </c>
      <c r="M63" s="54">
        <f t="shared" si="7"/>
        <v>22.558461872548762</v>
      </c>
    </row>
    <row r="64" spans="2:19" ht="23.25" customHeight="1">
      <c r="B64" s="78" t="s">
        <v>1</v>
      </c>
      <c r="C64" s="79"/>
      <c r="D64" s="79" t="s">
        <v>54</v>
      </c>
      <c r="E64" s="79"/>
      <c r="F64" s="79" t="s">
        <v>57</v>
      </c>
      <c r="G64" s="79"/>
      <c r="H64" s="79" t="s">
        <v>13</v>
      </c>
      <c r="I64" s="79"/>
      <c r="J64" s="6" t="s">
        <v>12</v>
      </c>
      <c r="K64" s="1">
        <v>1417961</v>
      </c>
      <c r="L64" s="1">
        <v>89552.73</v>
      </c>
      <c r="M64" s="54">
        <f t="shared" si="7"/>
        <v>6.3155989480669774</v>
      </c>
    </row>
    <row r="65" spans="2:13" ht="15" customHeight="1">
      <c r="B65" s="78" t="s">
        <v>1</v>
      </c>
      <c r="C65" s="79"/>
      <c r="D65" s="79" t="s">
        <v>54</v>
      </c>
      <c r="E65" s="79"/>
      <c r="F65" s="79" t="s">
        <v>57</v>
      </c>
      <c r="G65" s="79"/>
      <c r="H65" s="79" t="s">
        <v>15</v>
      </c>
      <c r="I65" s="79"/>
      <c r="J65" s="6" t="s">
        <v>14</v>
      </c>
      <c r="K65" s="1">
        <v>885279</v>
      </c>
      <c r="L65" s="1">
        <v>437805.11</v>
      </c>
      <c r="M65" s="54">
        <f t="shared" si="7"/>
        <v>49.45391339905273</v>
      </c>
    </row>
    <row r="66" spans="2:13" ht="15" customHeight="1">
      <c r="B66" s="78" t="s">
        <v>1</v>
      </c>
      <c r="C66" s="79"/>
      <c r="D66" s="79" t="s">
        <v>54</v>
      </c>
      <c r="E66" s="79"/>
      <c r="F66" s="79" t="s">
        <v>57</v>
      </c>
      <c r="G66" s="79"/>
      <c r="H66" s="79" t="s">
        <v>47</v>
      </c>
      <c r="I66" s="79"/>
      <c r="J66" s="6" t="s">
        <v>46</v>
      </c>
      <c r="K66" s="1">
        <v>379437</v>
      </c>
      <c r="L66" s="4">
        <v>57853.58</v>
      </c>
      <c r="M66" s="54">
        <f t="shared" si="7"/>
        <v>15.247216270421704</v>
      </c>
    </row>
    <row r="67" spans="2:13" ht="129" customHeight="1">
      <c r="B67" s="81" t="s">
        <v>1</v>
      </c>
      <c r="C67" s="82"/>
      <c r="D67" s="83" t="s">
        <v>54</v>
      </c>
      <c r="E67" s="83"/>
      <c r="F67" s="82" t="s">
        <v>121</v>
      </c>
      <c r="G67" s="82"/>
      <c r="H67" s="80"/>
      <c r="I67" s="80"/>
      <c r="J67" s="63" t="s">
        <v>122</v>
      </c>
      <c r="K67" s="44">
        <f>K68</f>
        <v>846000</v>
      </c>
      <c r="L67" s="44">
        <f>L68</f>
        <v>0</v>
      </c>
      <c r="M67" s="53">
        <f>L67/K67*100</f>
        <v>0</v>
      </c>
    </row>
    <row r="68" spans="2:13" ht="15" customHeight="1">
      <c r="B68" s="78" t="s">
        <v>1</v>
      </c>
      <c r="C68" s="79"/>
      <c r="D68" s="79" t="s">
        <v>54</v>
      </c>
      <c r="E68" s="79"/>
      <c r="F68" s="82" t="s">
        <v>121</v>
      </c>
      <c r="G68" s="82"/>
      <c r="H68" s="84" t="s">
        <v>15</v>
      </c>
      <c r="I68" s="79"/>
      <c r="J68" s="6" t="s">
        <v>14</v>
      </c>
      <c r="K68" s="1">
        <v>846000</v>
      </c>
      <c r="L68" s="1">
        <v>0</v>
      </c>
      <c r="M68" s="7">
        <f t="shared" ref="M68" si="11">L68/K68*100</f>
        <v>0</v>
      </c>
    </row>
    <row r="69" spans="2:13" ht="60.75" customHeight="1">
      <c r="B69" s="81" t="s">
        <v>1</v>
      </c>
      <c r="C69" s="82"/>
      <c r="D69" s="83" t="s">
        <v>54</v>
      </c>
      <c r="E69" s="83"/>
      <c r="F69" s="130" t="s">
        <v>134</v>
      </c>
      <c r="G69" s="131"/>
      <c r="H69" s="80"/>
      <c r="I69" s="80"/>
      <c r="J69" s="74" t="s">
        <v>135</v>
      </c>
      <c r="K69" s="44">
        <f>K70</f>
        <v>337000</v>
      </c>
      <c r="L69" s="44">
        <f>L70</f>
        <v>0</v>
      </c>
      <c r="M69" s="53">
        <f>L69/K69*100</f>
        <v>0</v>
      </c>
    </row>
    <row r="70" spans="2:13" ht="26.25" customHeight="1">
      <c r="B70" s="78" t="s">
        <v>1</v>
      </c>
      <c r="C70" s="79"/>
      <c r="D70" s="79" t="s">
        <v>54</v>
      </c>
      <c r="E70" s="79"/>
      <c r="F70" s="80" t="s">
        <v>134</v>
      </c>
      <c r="G70" s="80"/>
      <c r="H70" s="79" t="s">
        <v>15</v>
      </c>
      <c r="I70" s="79"/>
      <c r="J70" s="6" t="s">
        <v>14</v>
      </c>
      <c r="K70" s="1">
        <v>337000</v>
      </c>
      <c r="L70" s="1">
        <v>0</v>
      </c>
      <c r="M70" s="7">
        <f t="shared" ref="M70" si="12">L70/K70*100</f>
        <v>0</v>
      </c>
    </row>
    <row r="71" spans="2:13" ht="113.25" customHeight="1">
      <c r="B71" s="81" t="s">
        <v>1</v>
      </c>
      <c r="C71" s="82"/>
      <c r="D71" s="83" t="s">
        <v>54</v>
      </c>
      <c r="E71" s="83"/>
      <c r="F71" s="86" t="s">
        <v>136</v>
      </c>
      <c r="G71" s="82"/>
      <c r="H71" s="80"/>
      <c r="I71" s="80"/>
      <c r="J71" s="74" t="s">
        <v>137</v>
      </c>
      <c r="K71" s="44">
        <f>K73+K72</f>
        <v>2122144</v>
      </c>
      <c r="L71" s="44">
        <f>L73+L72</f>
        <v>0</v>
      </c>
      <c r="M71" s="53">
        <f>L71/K71*100</f>
        <v>0</v>
      </c>
    </row>
    <row r="72" spans="2:13" ht="35.25" customHeight="1">
      <c r="B72" s="78" t="s">
        <v>1</v>
      </c>
      <c r="C72" s="79"/>
      <c r="D72" s="79" t="s">
        <v>54</v>
      </c>
      <c r="E72" s="79"/>
      <c r="F72" s="80" t="s">
        <v>136</v>
      </c>
      <c r="G72" s="80"/>
      <c r="H72" s="79" t="s">
        <v>15</v>
      </c>
      <c r="I72" s="79"/>
      <c r="J72" s="6" t="s">
        <v>14</v>
      </c>
      <c r="K72" s="76">
        <v>2122144</v>
      </c>
      <c r="L72" s="76">
        <v>0</v>
      </c>
      <c r="M72" s="77">
        <f t="shared" ref="M72" si="13">L72/K72*100</f>
        <v>0</v>
      </c>
    </row>
    <row r="73" spans="2:13" ht="39" hidden="1" customHeight="1">
      <c r="B73" s="78" t="s">
        <v>1</v>
      </c>
      <c r="C73" s="79"/>
      <c r="D73" s="79" t="s">
        <v>54</v>
      </c>
      <c r="E73" s="79"/>
      <c r="F73" s="80" t="s">
        <v>136</v>
      </c>
      <c r="G73" s="80"/>
      <c r="H73" s="84" t="s">
        <v>116</v>
      </c>
      <c r="I73" s="79"/>
      <c r="J73" s="6" t="s">
        <v>117</v>
      </c>
      <c r="K73" s="76"/>
      <c r="L73" s="76">
        <v>0</v>
      </c>
      <c r="M73" s="77" t="e">
        <f t="shared" ref="M73" si="14">L73/K73*100</f>
        <v>#DIV/0!</v>
      </c>
    </row>
    <row r="74" spans="2:13" ht="99.75" customHeight="1">
      <c r="B74" s="81" t="s">
        <v>1</v>
      </c>
      <c r="C74" s="82"/>
      <c r="D74" s="82" t="s">
        <v>58</v>
      </c>
      <c r="E74" s="82"/>
      <c r="F74" s="82" t="s">
        <v>60</v>
      </c>
      <c r="G74" s="82"/>
      <c r="H74" s="80"/>
      <c r="I74" s="80"/>
      <c r="J74" s="63" t="s">
        <v>59</v>
      </c>
      <c r="K74" s="44">
        <f>K75</f>
        <v>30000</v>
      </c>
      <c r="L74" s="44">
        <v>0</v>
      </c>
      <c r="M74" s="53">
        <f>L74/K74*100</f>
        <v>0</v>
      </c>
    </row>
    <row r="75" spans="2:13" ht="15" customHeight="1">
      <c r="B75" s="78" t="s">
        <v>1</v>
      </c>
      <c r="C75" s="79"/>
      <c r="D75" s="79" t="s">
        <v>58</v>
      </c>
      <c r="E75" s="79"/>
      <c r="F75" s="79" t="s">
        <v>60</v>
      </c>
      <c r="G75" s="79"/>
      <c r="H75" s="79" t="s">
        <v>15</v>
      </c>
      <c r="I75" s="79"/>
      <c r="J75" s="6" t="s">
        <v>14</v>
      </c>
      <c r="K75" s="1">
        <v>30000</v>
      </c>
      <c r="L75" s="4">
        <v>0</v>
      </c>
      <c r="M75" s="54">
        <f t="shared" si="7"/>
        <v>0</v>
      </c>
    </row>
    <row r="76" spans="2:13" ht="96.75" customHeight="1">
      <c r="B76" s="81" t="s">
        <v>1</v>
      </c>
      <c r="C76" s="82"/>
      <c r="D76" s="82" t="s">
        <v>58</v>
      </c>
      <c r="E76" s="82"/>
      <c r="F76" s="82" t="s">
        <v>62</v>
      </c>
      <c r="G76" s="82"/>
      <c r="H76" s="80"/>
      <c r="I76" s="80"/>
      <c r="J76" s="63" t="s">
        <v>61</v>
      </c>
      <c r="K76" s="44">
        <f>K77</f>
        <v>1868000</v>
      </c>
      <c r="L76" s="44">
        <f>L77</f>
        <v>1868000</v>
      </c>
      <c r="M76" s="53">
        <f>L76/K76*100</f>
        <v>100</v>
      </c>
    </row>
    <row r="77" spans="2:13" ht="23.25" customHeight="1">
      <c r="B77" s="78" t="s">
        <v>1</v>
      </c>
      <c r="C77" s="79"/>
      <c r="D77" s="79" t="s">
        <v>58</v>
      </c>
      <c r="E77" s="79"/>
      <c r="F77" s="79" t="s">
        <v>62</v>
      </c>
      <c r="G77" s="79"/>
      <c r="H77" s="79" t="s">
        <v>13</v>
      </c>
      <c r="I77" s="79"/>
      <c r="J77" s="6" t="s">
        <v>12</v>
      </c>
      <c r="K77" s="1">
        <v>1868000</v>
      </c>
      <c r="L77" s="1">
        <v>1868000</v>
      </c>
      <c r="M77" s="54">
        <f t="shared" si="7"/>
        <v>100</v>
      </c>
    </row>
    <row r="78" spans="2:13" ht="87" customHeight="1">
      <c r="B78" s="81" t="s">
        <v>1</v>
      </c>
      <c r="C78" s="82"/>
      <c r="D78" s="82" t="s">
        <v>58</v>
      </c>
      <c r="E78" s="82"/>
      <c r="F78" s="82" t="s">
        <v>64</v>
      </c>
      <c r="G78" s="82"/>
      <c r="H78" s="80"/>
      <c r="I78" s="80"/>
      <c r="J78" s="63" t="s">
        <v>63</v>
      </c>
      <c r="K78" s="44">
        <f>K79</f>
        <v>25000</v>
      </c>
      <c r="L78" s="44">
        <f>L79</f>
        <v>10000</v>
      </c>
      <c r="M78" s="54">
        <f t="shared" si="7"/>
        <v>40</v>
      </c>
    </row>
    <row r="79" spans="2:13" ht="15" customHeight="1">
      <c r="B79" s="78" t="s">
        <v>1</v>
      </c>
      <c r="C79" s="79"/>
      <c r="D79" s="79" t="s">
        <v>58</v>
      </c>
      <c r="E79" s="79"/>
      <c r="F79" s="79" t="s">
        <v>64</v>
      </c>
      <c r="G79" s="79"/>
      <c r="H79" s="79" t="s">
        <v>15</v>
      </c>
      <c r="I79" s="79"/>
      <c r="J79" s="6" t="s">
        <v>14</v>
      </c>
      <c r="K79" s="1">
        <v>25000</v>
      </c>
      <c r="L79" s="4">
        <v>10000</v>
      </c>
      <c r="M79" s="54">
        <f t="shared" si="7"/>
        <v>40</v>
      </c>
    </row>
    <row r="80" spans="2:13" ht="36" customHeight="1">
      <c r="B80" s="81" t="s">
        <v>1</v>
      </c>
      <c r="C80" s="82"/>
      <c r="D80" s="82" t="s">
        <v>65</v>
      </c>
      <c r="E80" s="82"/>
      <c r="F80" s="80"/>
      <c r="G80" s="80"/>
      <c r="H80" s="80"/>
      <c r="I80" s="80"/>
      <c r="J80" s="63" t="s">
        <v>86</v>
      </c>
      <c r="K80" s="44">
        <f>K81+K82+K83+K84+K85+K86</f>
        <v>530074</v>
      </c>
      <c r="L80" s="44">
        <f>L81+L82+L83+L84+L85+L86</f>
        <v>4404.9399999999996</v>
      </c>
      <c r="M80" s="53">
        <f>L80/K80*100</f>
        <v>0.83100472764180089</v>
      </c>
    </row>
    <row r="81" spans="2:13" ht="15" customHeight="1">
      <c r="B81" s="78" t="s">
        <v>1</v>
      </c>
      <c r="C81" s="79"/>
      <c r="D81" s="79" t="s">
        <v>65</v>
      </c>
      <c r="E81" s="79"/>
      <c r="F81" s="79" t="s">
        <v>57</v>
      </c>
      <c r="G81" s="79"/>
      <c r="H81" s="79" t="s">
        <v>15</v>
      </c>
      <c r="I81" s="79"/>
      <c r="J81" s="6" t="s">
        <v>81</v>
      </c>
      <c r="K81" s="1">
        <v>21000</v>
      </c>
      <c r="L81" s="4">
        <v>0</v>
      </c>
      <c r="M81" s="54">
        <f t="shared" si="7"/>
        <v>0</v>
      </c>
    </row>
    <row r="82" spans="2:13" ht="21" customHeight="1">
      <c r="B82" s="78" t="s">
        <v>1</v>
      </c>
      <c r="C82" s="79"/>
      <c r="D82" s="79" t="s">
        <v>65</v>
      </c>
      <c r="E82" s="79"/>
      <c r="F82" s="79" t="s">
        <v>66</v>
      </c>
      <c r="G82" s="79"/>
      <c r="H82" s="79" t="s">
        <v>15</v>
      </c>
      <c r="I82" s="79"/>
      <c r="J82" s="6" t="s">
        <v>82</v>
      </c>
      <c r="K82" s="1">
        <v>12500</v>
      </c>
      <c r="L82" s="4">
        <v>0</v>
      </c>
      <c r="M82" s="54">
        <f t="shared" si="7"/>
        <v>0</v>
      </c>
    </row>
    <row r="83" spans="2:13" ht="15" customHeight="1">
      <c r="B83" s="78" t="s">
        <v>1</v>
      </c>
      <c r="C83" s="79"/>
      <c r="D83" s="79" t="s">
        <v>65</v>
      </c>
      <c r="E83" s="79"/>
      <c r="F83" s="79" t="s">
        <v>9</v>
      </c>
      <c r="G83" s="79"/>
      <c r="H83" s="79" t="s">
        <v>15</v>
      </c>
      <c r="I83" s="79"/>
      <c r="J83" s="6" t="s">
        <v>83</v>
      </c>
      <c r="K83" s="1">
        <v>74000</v>
      </c>
      <c r="L83" s="4">
        <v>0</v>
      </c>
      <c r="M83" s="54">
        <f t="shared" si="7"/>
        <v>0</v>
      </c>
    </row>
    <row r="84" spans="2:13" ht="15" customHeight="1">
      <c r="B84" s="78" t="s">
        <v>1</v>
      </c>
      <c r="C84" s="79"/>
      <c r="D84" s="79" t="s">
        <v>65</v>
      </c>
      <c r="E84" s="79"/>
      <c r="F84" s="79" t="s">
        <v>19</v>
      </c>
      <c r="G84" s="79"/>
      <c r="H84" s="79" t="s">
        <v>15</v>
      </c>
      <c r="I84" s="79"/>
      <c r="J84" s="6" t="s">
        <v>84</v>
      </c>
      <c r="K84" s="1">
        <v>37000</v>
      </c>
      <c r="L84" s="4">
        <v>0</v>
      </c>
      <c r="M84" s="54">
        <f t="shared" si="7"/>
        <v>0</v>
      </c>
    </row>
    <row r="85" spans="2:13" ht="15" customHeight="1">
      <c r="B85" s="78" t="s">
        <v>1</v>
      </c>
      <c r="C85" s="79"/>
      <c r="D85" s="79" t="s">
        <v>65</v>
      </c>
      <c r="E85" s="79"/>
      <c r="F85" s="79" t="s">
        <v>23</v>
      </c>
      <c r="G85" s="79"/>
      <c r="H85" s="79" t="s">
        <v>15</v>
      </c>
      <c r="I85" s="79"/>
      <c r="J85" s="6" t="s">
        <v>85</v>
      </c>
      <c r="K85" s="1">
        <v>232700</v>
      </c>
      <c r="L85" s="4">
        <v>0</v>
      </c>
      <c r="M85" s="54">
        <f t="shared" si="7"/>
        <v>0</v>
      </c>
    </row>
    <row r="86" spans="2:13" ht="27.75" customHeight="1">
      <c r="B86" s="78" t="s">
        <v>1</v>
      </c>
      <c r="C86" s="79"/>
      <c r="D86" s="79" t="s">
        <v>65</v>
      </c>
      <c r="E86" s="79"/>
      <c r="F86" s="79" t="s">
        <v>39</v>
      </c>
      <c r="G86" s="79"/>
      <c r="H86" s="79" t="s">
        <v>15</v>
      </c>
      <c r="I86" s="79"/>
      <c r="J86" s="75" t="s">
        <v>128</v>
      </c>
      <c r="K86" s="1">
        <v>152874</v>
      </c>
      <c r="L86" s="4">
        <v>4404.9399999999996</v>
      </c>
      <c r="M86" s="54">
        <f t="shared" si="7"/>
        <v>2.8814186846684193</v>
      </c>
    </row>
    <row r="87" spans="2:13" ht="36" customHeight="1">
      <c r="B87" s="81" t="s">
        <v>1</v>
      </c>
      <c r="C87" s="82"/>
      <c r="D87" s="82" t="s">
        <v>67</v>
      </c>
      <c r="E87" s="82"/>
      <c r="F87" s="82" t="s">
        <v>69</v>
      </c>
      <c r="G87" s="82"/>
      <c r="H87" s="80"/>
      <c r="I87" s="80"/>
      <c r="J87" s="63" t="s">
        <v>68</v>
      </c>
      <c r="K87" s="44">
        <f>K88</f>
        <v>1256512</v>
      </c>
      <c r="L87" s="44">
        <f>L88</f>
        <v>82966.8</v>
      </c>
      <c r="M87" s="53">
        <f>L87/K87*100</f>
        <v>6.6029452961849948</v>
      </c>
    </row>
    <row r="88" spans="2:13" ht="15" customHeight="1" thickBot="1">
      <c r="B88" s="79" t="s">
        <v>1</v>
      </c>
      <c r="C88" s="79"/>
      <c r="D88" s="79" t="s">
        <v>67</v>
      </c>
      <c r="E88" s="79"/>
      <c r="F88" s="79" t="s">
        <v>69</v>
      </c>
      <c r="G88" s="79"/>
      <c r="H88" s="79" t="s">
        <v>15</v>
      </c>
      <c r="I88" s="79"/>
      <c r="J88" s="12" t="s">
        <v>87</v>
      </c>
      <c r="K88" s="13">
        <v>1256512</v>
      </c>
      <c r="L88" s="13">
        <v>82966.8</v>
      </c>
      <c r="M88" s="54">
        <f t="shared" si="7"/>
        <v>6.6029452961849948</v>
      </c>
    </row>
    <row r="89" spans="2:13" ht="56.25" hidden="1" customHeight="1">
      <c r="B89" s="81" t="s">
        <v>1</v>
      </c>
      <c r="C89" s="82"/>
      <c r="D89" s="82" t="s">
        <v>108</v>
      </c>
      <c r="E89" s="82"/>
      <c r="F89" s="82" t="s">
        <v>109</v>
      </c>
      <c r="G89" s="82"/>
      <c r="H89" s="80"/>
      <c r="I89" s="80"/>
      <c r="J89" s="63" t="s">
        <v>112</v>
      </c>
      <c r="K89" s="44">
        <f>K90</f>
        <v>0</v>
      </c>
      <c r="L89" s="44">
        <f>L90</f>
        <v>0</v>
      </c>
      <c r="M89" s="53" t="e">
        <f>L89/K89*100</f>
        <v>#DIV/0!</v>
      </c>
    </row>
    <row r="90" spans="2:13" ht="24.75" hidden="1" customHeight="1" thickBot="1">
      <c r="B90" s="104" t="s">
        <v>1</v>
      </c>
      <c r="C90" s="85"/>
      <c r="D90" s="85" t="s">
        <v>108</v>
      </c>
      <c r="E90" s="85"/>
      <c r="F90" s="85" t="s">
        <v>109</v>
      </c>
      <c r="G90" s="85"/>
      <c r="H90" s="84" t="s">
        <v>110</v>
      </c>
      <c r="I90" s="79"/>
      <c r="J90" s="12" t="s">
        <v>111</v>
      </c>
      <c r="K90" s="13">
        <v>0</v>
      </c>
      <c r="L90" s="13">
        <v>0</v>
      </c>
      <c r="M90" s="54" t="e">
        <f t="shared" ref="M90" si="15">L90/K90*100</f>
        <v>#DIV/0!</v>
      </c>
    </row>
    <row r="91" spans="2:13" s="8" customFormat="1" ht="15" customHeight="1" thickBot="1">
      <c r="B91" s="117"/>
      <c r="C91" s="118"/>
      <c r="D91" s="118"/>
      <c r="E91" s="118"/>
      <c r="F91" s="118"/>
      <c r="G91" s="118"/>
      <c r="H91" s="118"/>
      <c r="I91" s="118"/>
      <c r="J91" s="14"/>
      <c r="K91" s="48">
        <f>K6+K9+K13+K16+K20+K23+K28+K31+K33+K35+K38+K48+K51+K54+K56+K58+K60+K67+K69+K71+K74+K76+K78+K80+K87+K89</f>
        <v>140302315</v>
      </c>
      <c r="L91" s="48">
        <f>L6+L9+L13+L16+L20+L23+L28+L31+L33+L35+L38+L48+L51+L54+L56+L58+L60+L67+L69+L71+L74+L76+L78+L80+L87+L89</f>
        <v>27261766.350000001</v>
      </c>
      <c r="M91" s="49">
        <f t="shared" ref="M91" si="16">L91/K91*100</f>
        <v>19.43073166682959</v>
      </c>
    </row>
    <row r="92" spans="2:13" s="8" customFormat="1" ht="15" customHeight="1">
      <c r="B92" s="11"/>
      <c r="C92" s="11"/>
      <c r="D92" s="11"/>
      <c r="E92" s="11"/>
      <c r="F92" s="11"/>
      <c r="G92" s="11"/>
      <c r="H92" s="11"/>
      <c r="I92" s="11"/>
      <c r="J92" s="9"/>
      <c r="K92" s="10"/>
      <c r="L92" s="10"/>
    </row>
    <row r="93" spans="2:13" s="8" customFormat="1" ht="15" customHeight="1" thickBot="1">
      <c r="B93" s="111" t="s">
        <v>88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</row>
    <row r="94" spans="2:13" s="8" customFormat="1" ht="42" customHeight="1" thickBot="1">
      <c r="B94" s="87" t="s">
        <v>90</v>
      </c>
      <c r="C94" s="88"/>
      <c r="D94" s="87" t="s">
        <v>91</v>
      </c>
      <c r="E94" s="88"/>
      <c r="F94" s="87" t="s">
        <v>89</v>
      </c>
      <c r="G94" s="88"/>
      <c r="H94" s="87" t="s">
        <v>0</v>
      </c>
      <c r="I94" s="112"/>
      <c r="J94" s="34" t="s">
        <v>94</v>
      </c>
      <c r="K94" s="33" t="s">
        <v>76</v>
      </c>
      <c r="L94" s="27" t="s">
        <v>77</v>
      </c>
      <c r="M94" s="26" t="s">
        <v>93</v>
      </c>
    </row>
    <row r="95" spans="2:13" s="8" customFormat="1" ht="19.5" customHeight="1" thickBot="1">
      <c r="B95" s="87" t="s">
        <v>96</v>
      </c>
      <c r="C95" s="88"/>
      <c r="D95" s="87" t="s">
        <v>97</v>
      </c>
      <c r="E95" s="88"/>
      <c r="F95" s="87" t="s">
        <v>98</v>
      </c>
      <c r="G95" s="88"/>
      <c r="H95" s="87" t="s">
        <v>99</v>
      </c>
      <c r="I95" s="88"/>
      <c r="J95" s="32" t="s">
        <v>100</v>
      </c>
      <c r="K95" s="37" t="s">
        <v>101</v>
      </c>
      <c r="L95" s="37" t="s">
        <v>102</v>
      </c>
      <c r="M95" s="35">
        <v>8</v>
      </c>
    </row>
    <row r="96" spans="2:13" s="8" customFormat="1" ht="49.5" customHeight="1" thickBot="1">
      <c r="B96" s="113">
        <v>903</v>
      </c>
      <c r="C96" s="114"/>
      <c r="D96" s="115" t="s">
        <v>29</v>
      </c>
      <c r="E96" s="116"/>
      <c r="F96" s="115" t="s">
        <v>30</v>
      </c>
      <c r="G96" s="116"/>
      <c r="H96" s="115"/>
      <c r="I96" s="116"/>
      <c r="J96" s="64" t="s">
        <v>27</v>
      </c>
      <c r="K96" s="60">
        <f>K97</f>
        <v>1225316</v>
      </c>
      <c r="L96" s="60">
        <f t="shared" ref="L96:M96" si="17">L97</f>
        <v>426197</v>
      </c>
      <c r="M96" s="60">
        <f t="shared" si="17"/>
        <v>34.782619340643556</v>
      </c>
    </row>
    <row r="97" spans="2:17" s="8" customFormat="1" ht="15" customHeight="1" thickBot="1">
      <c r="B97" s="120">
        <v>903</v>
      </c>
      <c r="C97" s="121"/>
      <c r="D97" s="87" t="s">
        <v>29</v>
      </c>
      <c r="E97" s="119"/>
      <c r="F97" s="87" t="s">
        <v>30</v>
      </c>
      <c r="G97" s="119"/>
      <c r="H97" s="87" t="s">
        <v>32</v>
      </c>
      <c r="I97" s="119"/>
      <c r="J97" s="36" t="s">
        <v>31</v>
      </c>
      <c r="K97" s="19">
        <v>1225316</v>
      </c>
      <c r="L97" s="19">
        <v>426197</v>
      </c>
      <c r="M97" s="47">
        <f>L97/K97*100</f>
        <v>34.782619340643556</v>
      </c>
    </row>
    <row r="98" spans="2:17" s="8" customFormat="1" ht="39.75" customHeight="1" thickBot="1">
      <c r="B98" s="113">
        <v>903</v>
      </c>
      <c r="C98" s="114"/>
      <c r="D98" s="115" t="s">
        <v>29</v>
      </c>
      <c r="E98" s="116"/>
      <c r="F98" s="115" t="s">
        <v>34</v>
      </c>
      <c r="G98" s="116"/>
      <c r="H98" s="115"/>
      <c r="I98" s="116"/>
      <c r="J98" s="64" t="s">
        <v>33</v>
      </c>
      <c r="K98" s="60">
        <f>K99+K100</f>
        <v>6810857</v>
      </c>
      <c r="L98" s="60">
        <f t="shared" ref="L98:M98" si="18">L99+L100</f>
        <v>1676398.84</v>
      </c>
      <c r="M98" s="60">
        <f t="shared" si="18"/>
        <v>43.454152969386733</v>
      </c>
    </row>
    <row r="99" spans="2:17" s="8" customFormat="1" ht="15" customHeight="1" thickBot="1">
      <c r="B99" s="120">
        <v>903</v>
      </c>
      <c r="C99" s="121"/>
      <c r="D99" s="87" t="s">
        <v>29</v>
      </c>
      <c r="E99" s="119"/>
      <c r="F99" s="87" t="s">
        <v>34</v>
      </c>
      <c r="G99" s="119"/>
      <c r="H99" s="87" t="s">
        <v>32</v>
      </c>
      <c r="I99" s="119"/>
      <c r="J99" s="18" t="s">
        <v>31</v>
      </c>
      <c r="K99" s="19">
        <v>6553898</v>
      </c>
      <c r="L99" s="19">
        <v>1628591.76</v>
      </c>
      <c r="M99" s="47">
        <f t="shared" ref="M99:M100" si="19">L99/K99*100</f>
        <v>24.849208211662738</v>
      </c>
    </row>
    <row r="100" spans="2:17" s="8" customFormat="1" ht="15" customHeight="1" thickBot="1">
      <c r="B100" s="120">
        <v>903</v>
      </c>
      <c r="C100" s="121"/>
      <c r="D100" s="87" t="s">
        <v>29</v>
      </c>
      <c r="E100" s="119"/>
      <c r="F100" s="87" t="s">
        <v>34</v>
      </c>
      <c r="G100" s="119"/>
      <c r="H100" s="87" t="s">
        <v>36</v>
      </c>
      <c r="I100" s="119"/>
      <c r="J100" s="18" t="s">
        <v>35</v>
      </c>
      <c r="K100" s="17">
        <v>256959</v>
      </c>
      <c r="L100" s="17">
        <v>47807.08</v>
      </c>
      <c r="M100" s="47">
        <f t="shared" si="19"/>
        <v>18.604944757723995</v>
      </c>
    </row>
    <row r="101" spans="2:17" s="8" customFormat="1" ht="15" customHeight="1" thickBot="1">
      <c r="B101" s="120"/>
      <c r="C101" s="121"/>
      <c r="D101" s="122"/>
      <c r="E101" s="119"/>
      <c r="F101" s="122"/>
      <c r="G101" s="119"/>
      <c r="H101" s="115" t="s">
        <v>92</v>
      </c>
      <c r="I101" s="116"/>
      <c r="J101" s="16"/>
      <c r="K101" s="59">
        <f>K96+K98</f>
        <v>8036173</v>
      </c>
      <c r="L101" s="59">
        <f>L96+L98</f>
        <v>2102595.84</v>
      </c>
      <c r="M101" s="58">
        <f>M102</f>
        <v>0</v>
      </c>
      <c r="Q101" s="25"/>
    </row>
    <row r="102" spans="2:17" s="8" customFormat="1" ht="15" customHeight="1">
      <c r="B102" s="15"/>
      <c r="C102" s="15"/>
      <c r="D102" s="11"/>
      <c r="E102" s="11"/>
      <c r="F102" s="11"/>
      <c r="G102" s="11"/>
      <c r="H102" s="29"/>
      <c r="I102" s="29"/>
      <c r="J102" s="9"/>
      <c r="K102" s="10"/>
      <c r="L102" s="10"/>
      <c r="M102" s="10"/>
      <c r="Q102" s="25"/>
    </row>
    <row r="103" spans="2:17" s="8" customFormat="1" ht="27" customHeight="1" thickBot="1">
      <c r="B103" s="15"/>
      <c r="C103" s="15"/>
      <c r="D103" s="11"/>
      <c r="E103" s="11"/>
      <c r="F103" s="11"/>
      <c r="G103" s="11"/>
      <c r="H103" s="29"/>
      <c r="I103" s="29"/>
      <c r="J103" s="31" t="s">
        <v>95</v>
      </c>
      <c r="K103" s="10"/>
      <c r="L103" s="10"/>
      <c r="M103" s="10"/>
      <c r="Q103" s="25"/>
    </row>
    <row r="104" spans="2:17" s="8" customFormat="1" ht="24.75" customHeight="1" thickBot="1">
      <c r="B104" s="87" t="s">
        <v>90</v>
      </c>
      <c r="C104" s="88"/>
      <c r="D104" s="87" t="s">
        <v>91</v>
      </c>
      <c r="E104" s="88"/>
      <c r="F104" s="87" t="s">
        <v>89</v>
      </c>
      <c r="G104" s="88"/>
      <c r="H104" s="87" t="s">
        <v>0</v>
      </c>
      <c r="I104" s="88"/>
      <c r="J104" s="30" t="s">
        <v>94</v>
      </c>
      <c r="K104" s="20" t="s">
        <v>76</v>
      </c>
      <c r="L104" s="27" t="s">
        <v>77</v>
      </c>
      <c r="M104" s="26" t="s">
        <v>93</v>
      </c>
      <c r="Q104" s="25"/>
    </row>
    <row r="105" spans="2:17" s="8" customFormat="1" ht="15" customHeight="1" thickBot="1">
      <c r="B105" s="87" t="s">
        <v>96</v>
      </c>
      <c r="C105" s="88"/>
      <c r="D105" s="87" t="s">
        <v>97</v>
      </c>
      <c r="E105" s="88"/>
      <c r="F105" s="87" t="s">
        <v>98</v>
      </c>
      <c r="G105" s="88"/>
      <c r="H105" s="87" t="s">
        <v>99</v>
      </c>
      <c r="I105" s="88"/>
      <c r="J105" s="37" t="s">
        <v>100</v>
      </c>
      <c r="K105" s="28" t="s">
        <v>101</v>
      </c>
      <c r="L105" s="28" t="s">
        <v>102</v>
      </c>
      <c r="M105" s="28" t="s">
        <v>103</v>
      </c>
      <c r="Q105" s="25"/>
    </row>
    <row r="106" spans="2:17" ht="57" customHeight="1" thickBot="1">
      <c r="B106" s="109" t="s">
        <v>1</v>
      </c>
      <c r="C106" s="110"/>
      <c r="D106" s="110" t="s">
        <v>70</v>
      </c>
      <c r="E106" s="110"/>
      <c r="F106" s="110" t="s">
        <v>107</v>
      </c>
      <c r="G106" s="110"/>
      <c r="H106" s="110"/>
      <c r="I106" s="110"/>
      <c r="J106" s="65" t="s">
        <v>71</v>
      </c>
      <c r="K106" s="57">
        <f>K107</f>
        <v>11707708</v>
      </c>
      <c r="L106" s="57">
        <f>L107</f>
        <v>2926923</v>
      </c>
      <c r="M106" s="58">
        <f>M107</f>
        <v>24.999965834474178</v>
      </c>
    </row>
    <row r="107" spans="2:17" ht="23.25" customHeight="1" thickBot="1">
      <c r="B107" s="107" t="s">
        <v>1</v>
      </c>
      <c r="C107" s="108"/>
      <c r="D107" s="108" t="s">
        <v>70</v>
      </c>
      <c r="E107" s="108"/>
      <c r="F107" s="108" t="s">
        <v>107</v>
      </c>
      <c r="G107" s="108"/>
      <c r="H107" s="108" t="s">
        <v>74</v>
      </c>
      <c r="I107" s="108"/>
      <c r="J107" s="38" t="s">
        <v>73</v>
      </c>
      <c r="K107" s="39">
        <v>11707708</v>
      </c>
      <c r="L107" s="39">
        <v>2926923</v>
      </c>
      <c r="M107" s="67">
        <f>L107/K107*100</f>
        <v>24.999965834474178</v>
      </c>
    </row>
    <row r="108" spans="2:17" s="8" customFormat="1" ht="23.25" customHeight="1">
      <c r="B108" s="11"/>
      <c r="C108" s="11"/>
      <c r="D108" s="11"/>
      <c r="E108" s="11"/>
      <c r="F108" s="11"/>
      <c r="G108" s="11"/>
      <c r="H108" s="11"/>
      <c r="I108" s="11"/>
      <c r="J108" s="9"/>
      <c r="K108" s="10"/>
      <c r="L108" s="10"/>
    </row>
    <row r="109" spans="2:17" s="8" customFormat="1" ht="36" customHeight="1" thickBot="1">
      <c r="B109" s="15"/>
      <c r="C109" s="15"/>
      <c r="D109" s="11"/>
      <c r="E109" s="11"/>
      <c r="F109" s="11"/>
      <c r="G109" s="11"/>
      <c r="H109" s="29"/>
      <c r="I109" s="29"/>
      <c r="J109" s="31" t="s">
        <v>104</v>
      </c>
      <c r="K109" s="10"/>
      <c r="L109" s="10"/>
      <c r="M109" s="10"/>
    </row>
    <row r="110" spans="2:17" s="8" customFormat="1" ht="39" customHeight="1" thickBot="1">
      <c r="B110" s="87" t="s">
        <v>90</v>
      </c>
      <c r="C110" s="88"/>
      <c r="D110" s="87" t="s">
        <v>91</v>
      </c>
      <c r="E110" s="88"/>
      <c r="F110" s="87" t="s">
        <v>89</v>
      </c>
      <c r="G110" s="88"/>
      <c r="H110" s="87" t="s">
        <v>0</v>
      </c>
      <c r="I110" s="88"/>
      <c r="J110" s="30" t="s">
        <v>94</v>
      </c>
      <c r="K110" s="20" t="s">
        <v>76</v>
      </c>
      <c r="L110" s="27" t="s">
        <v>77</v>
      </c>
      <c r="M110" s="26" t="s">
        <v>93</v>
      </c>
    </row>
    <row r="111" spans="2:17" s="8" customFormat="1" ht="23.25" customHeight="1" thickBot="1">
      <c r="B111" s="87" t="s">
        <v>96</v>
      </c>
      <c r="C111" s="88"/>
      <c r="D111" s="87" t="s">
        <v>97</v>
      </c>
      <c r="E111" s="88"/>
      <c r="F111" s="87" t="s">
        <v>98</v>
      </c>
      <c r="G111" s="88"/>
      <c r="H111" s="87" t="s">
        <v>99</v>
      </c>
      <c r="I111" s="88"/>
      <c r="J111" s="37" t="s">
        <v>100</v>
      </c>
      <c r="K111" s="28" t="s">
        <v>101</v>
      </c>
      <c r="L111" s="28" t="s">
        <v>102</v>
      </c>
      <c r="M111" s="28" t="s">
        <v>103</v>
      </c>
    </row>
    <row r="112" spans="2:17" s="8" customFormat="1" ht="48.75" customHeight="1" thickBot="1">
      <c r="B112" s="109" t="s">
        <v>1</v>
      </c>
      <c r="C112" s="110"/>
      <c r="D112" s="110" t="s">
        <v>75</v>
      </c>
      <c r="E112" s="110"/>
      <c r="F112" s="110" t="s">
        <v>72</v>
      </c>
      <c r="G112" s="110"/>
      <c r="H112" s="110"/>
      <c r="I112" s="110"/>
      <c r="J112" s="65" t="s">
        <v>71</v>
      </c>
      <c r="K112" s="57">
        <f>K113</f>
        <v>10759620</v>
      </c>
      <c r="L112" s="57">
        <f>L113</f>
        <v>2639631</v>
      </c>
      <c r="M112" s="53">
        <f>L112/K112*100</f>
        <v>24.532753015441067</v>
      </c>
    </row>
    <row r="113" spans="2:13" s="8" customFormat="1" ht="23.25" customHeight="1" thickBot="1">
      <c r="B113" s="107" t="s">
        <v>1</v>
      </c>
      <c r="C113" s="108"/>
      <c r="D113" s="123" t="s">
        <v>75</v>
      </c>
      <c r="E113" s="108"/>
      <c r="F113" s="108" t="s">
        <v>72</v>
      </c>
      <c r="G113" s="108"/>
      <c r="H113" s="108" t="s">
        <v>74</v>
      </c>
      <c r="I113" s="108"/>
      <c r="J113" s="38" t="s">
        <v>73</v>
      </c>
      <c r="K113" s="39">
        <v>10759620</v>
      </c>
      <c r="L113" s="39">
        <v>2639631</v>
      </c>
      <c r="M113" s="67">
        <f>L113/K113*100</f>
        <v>24.532753015441067</v>
      </c>
    </row>
    <row r="114" spans="2:13" s="8" customFormat="1" ht="23.25" customHeight="1" thickBot="1">
      <c r="B114" s="124" t="s">
        <v>1</v>
      </c>
      <c r="C114" s="108"/>
      <c r="D114" s="40"/>
      <c r="E114" s="125" t="s">
        <v>105</v>
      </c>
      <c r="F114" s="125"/>
      <c r="G114" s="125"/>
      <c r="H114" s="125"/>
      <c r="I114" s="125"/>
      <c r="J114" s="126"/>
      <c r="K114" s="50">
        <f>K91+K101+K107+K112</f>
        <v>170805816</v>
      </c>
      <c r="L114" s="50">
        <f>L91+L101+L107+L112</f>
        <v>34930916.189999998</v>
      </c>
      <c r="M114" s="51">
        <f>L114/K114*100</f>
        <v>20.450659707044167</v>
      </c>
    </row>
    <row r="115" spans="2:13" s="8" customFormat="1" ht="23.25" customHeight="1">
      <c r="B115" s="11"/>
      <c r="C115" s="11"/>
      <c r="D115" s="11"/>
      <c r="E115" s="11"/>
      <c r="F115" s="11"/>
      <c r="G115" s="11"/>
      <c r="H115" s="11"/>
      <c r="I115" s="11"/>
      <c r="J115" s="9"/>
      <c r="K115" s="10"/>
      <c r="L115" s="10"/>
    </row>
  </sheetData>
  <mergeCells count="425"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89:C89"/>
    <mergeCell ref="D89:E89"/>
    <mergeCell ref="F89:G89"/>
    <mergeCell ref="H89:I89"/>
    <mergeCell ref="B90:C90"/>
    <mergeCell ref="D90:E90"/>
    <mergeCell ref="F90:G90"/>
    <mergeCell ref="H90:I90"/>
    <mergeCell ref="B51:C51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3:G53"/>
    <mergeCell ref="H53:I53"/>
    <mergeCell ref="F86:G86"/>
    <mergeCell ref="H86:I86"/>
    <mergeCell ref="B85:C85"/>
    <mergeCell ref="D85:E85"/>
    <mergeCell ref="B113:C113"/>
    <mergeCell ref="D113:E113"/>
    <mergeCell ref="F113:G113"/>
    <mergeCell ref="H113:I113"/>
    <mergeCell ref="B114:C114"/>
    <mergeCell ref="E114:J114"/>
    <mergeCell ref="B2:M2"/>
    <mergeCell ref="B110:C110"/>
    <mergeCell ref="D110:E110"/>
    <mergeCell ref="F110:G110"/>
    <mergeCell ref="H110:I110"/>
    <mergeCell ref="B111:C111"/>
    <mergeCell ref="D111:E111"/>
    <mergeCell ref="F111:G111"/>
    <mergeCell ref="H111:I111"/>
    <mergeCell ref="B112:C112"/>
    <mergeCell ref="D112:E112"/>
    <mergeCell ref="F112:G112"/>
    <mergeCell ref="H112:I112"/>
    <mergeCell ref="B105:C105"/>
    <mergeCell ref="D105:E105"/>
    <mergeCell ref="F105:G105"/>
    <mergeCell ref="H105:I105"/>
    <mergeCell ref="B95:C95"/>
    <mergeCell ref="H95:I95"/>
    <mergeCell ref="F95:G95"/>
    <mergeCell ref="D95:E95"/>
    <mergeCell ref="H97:I97"/>
    <mergeCell ref="H98:I98"/>
    <mergeCell ref="H99:I99"/>
    <mergeCell ref="H101:I101"/>
    <mergeCell ref="H100:I100"/>
    <mergeCell ref="B100:C100"/>
    <mergeCell ref="D100:E100"/>
    <mergeCell ref="F100:G100"/>
    <mergeCell ref="H96:I96"/>
    <mergeCell ref="B97:C97"/>
    <mergeCell ref="B98:C98"/>
    <mergeCell ref="B99:C99"/>
    <mergeCell ref="B101:C101"/>
    <mergeCell ref="D97:E97"/>
    <mergeCell ref="D98:E98"/>
    <mergeCell ref="D99:E99"/>
    <mergeCell ref="D101:E101"/>
    <mergeCell ref="F97:G97"/>
    <mergeCell ref="F98:G98"/>
    <mergeCell ref="F99:G99"/>
    <mergeCell ref="F101:G101"/>
    <mergeCell ref="F91:G91"/>
    <mergeCell ref="H91:I91"/>
    <mergeCell ref="D39:E39"/>
    <mergeCell ref="F106:G106"/>
    <mergeCell ref="H106:I106"/>
    <mergeCell ref="F85:G85"/>
    <mergeCell ref="H85:I85"/>
    <mergeCell ref="B84:C84"/>
    <mergeCell ref="D84:E84"/>
    <mergeCell ref="F84:G84"/>
    <mergeCell ref="H84:I84"/>
    <mergeCell ref="B86:C86"/>
    <mergeCell ref="D86:E86"/>
    <mergeCell ref="F83:G83"/>
    <mergeCell ref="H83:I83"/>
    <mergeCell ref="B82:C82"/>
    <mergeCell ref="D82:E82"/>
    <mergeCell ref="F82:G82"/>
    <mergeCell ref="H82:I82"/>
    <mergeCell ref="B81:C81"/>
    <mergeCell ref="B104:C104"/>
    <mergeCell ref="D104:E104"/>
    <mergeCell ref="F104:G104"/>
    <mergeCell ref="H104:I104"/>
    <mergeCell ref="B107:C107"/>
    <mergeCell ref="D107:E107"/>
    <mergeCell ref="F107:G107"/>
    <mergeCell ref="H107:I107"/>
    <mergeCell ref="B87:C87"/>
    <mergeCell ref="D87:E87"/>
    <mergeCell ref="F87:G87"/>
    <mergeCell ref="H87:I87"/>
    <mergeCell ref="B88:C88"/>
    <mergeCell ref="D88:E88"/>
    <mergeCell ref="F88:G88"/>
    <mergeCell ref="H88:I88"/>
    <mergeCell ref="B106:C106"/>
    <mergeCell ref="D106:E106"/>
    <mergeCell ref="B93:M93"/>
    <mergeCell ref="D94:E94"/>
    <mergeCell ref="B94:C94"/>
    <mergeCell ref="F94:G94"/>
    <mergeCell ref="H94:I94"/>
    <mergeCell ref="B96:C96"/>
    <mergeCell ref="D96:E96"/>
    <mergeCell ref="F96:G96"/>
    <mergeCell ref="B91:C91"/>
    <mergeCell ref="D91:E91"/>
    <mergeCell ref="D81:E81"/>
    <mergeCell ref="F81:G81"/>
    <mergeCell ref="H81:I81"/>
    <mergeCell ref="B83:C83"/>
    <mergeCell ref="D83:E83"/>
    <mergeCell ref="F80:G80"/>
    <mergeCell ref="H80:I80"/>
    <mergeCell ref="B79:C79"/>
    <mergeCell ref="D79:E79"/>
    <mergeCell ref="F79:G79"/>
    <mergeCell ref="H79:I79"/>
    <mergeCell ref="B77:C77"/>
    <mergeCell ref="D77:E77"/>
    <mergeCell ref="F77:G77"/>
    <mergeCell ref="H77:I77"/>
    <mergeCell ref="B78:C78"/>
    <mergeCell ref="D78:E78"/>
    <mergeCell ref="F78:G78"/>
    <mergeCell ref="H78:I78"/>
    <mergeCell ref="B80:C80"/>
    <mergeCell ref="D80:E80"/>
    <mergeCell ref="F75:G75"/>
    <mergeCell ref="H75:I75"/>
    <mergeCell ref="B76:C76"/>
    <mergeCell ref="D76:E76"/>
    <mergeCell ref="F76:G76"/>
    <mergeCell ref="H76:I76"/>
    <mergeCell ref="B74:C74"/>
    <mergeCell ref="D74:E74"/>
    <mergeCell ref="F74:G74"/>
    <mergeCell ref="H74:I74"/>
    <mergeCell ref="B75:C75"/>
    <mergeCell ref="D75:E75"/>
    <mergeCell ref="F66:G66"/>
    <mergeCell ref="H66:I66"/>
    <mergeCell ref="B63:C63"/>
    <mergeCell ref="D63:E63"/>
    <mergeCell ref="F63:G63"/>
    <mergeCell ref="H63:I63"/>
    <mergeCell ref="B64:C64"/>
    <mergeCell ref="D64:E64"/>
    <mergeCell ref="F64:G64"/>
    <mergeCell ref="H64:I64"/>
    <mergeCell ref="B65:C65"/>
    <mergeCell ref="D65:E65"/>
    <mergeCell ref="F65:G65"/>
    <mergeCell ref="H65:I65"/>
    <mergeCell ref="B66:C66"/>
    <mergeCell ref="D66:E66"/>
    <mergeCell ref="F61:G61"/>
    <mergeCell ref="H61:I61"/>
    <mergeCell ref="B62:C62"/>
    <mergeCell ref="D62:E62"/>
    <mergeCell ref="F62:G62"/>
    <mergeCell ref="H62:I62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B48:C48"/>
    <mergeCell ref="D48:E48"/>
    <mergeCell ref="F48:G48"/>
    <mergeCell ref="H48:I48"/>
    <mergeCell ref="F58:G58"/>
    <mergeCell ref="H58:I58"/>
    <mergeCell ref="B56:C56"/>
    <mergeCell ref="D56:E56"/>
    <mergeCell ref="F56:G56"/>
    <mergeCell ref="H56:I56"/>
    <mergeCell ref="B57:C57"/>
    <mergeCell ref="D57:E57"/>
    <mergeCell ref="F57:G57"/>
    <mergeCell ref="H57:I57"/>
    <mergeCell ref="B58:C58"/>
    <mergeCell ref="D58:E58"/>
    <mergeCell ref="B44:C44"/>
    <mergeCell ref="D44:E44"/>
    <mergeCell ref="F44:G44"/>
    <mergeCell ref="H44:I44"/>
    <mergeCell ref="B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H39:I39"/>
    <mergeCell ref="F39:G39"/>
    <mergeCell ref="B35:C35"/>
    <mergeCell ref="D35:E35"/>
    <mergeCell ref="F35:G35"/>
    <mergeCell ref="H35:I35"/>
    <mergeCell ref="B36:C36"/>
    <mergeCell ref="D36:E36"/>
    <mergeCell ref="F36:G36"/>
    <mergeCell ref="H36:I36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27:C27"/>
    <mergeCell ref="D27:E27"/>
    <mergeCell ref="F27:G27"/>
    <mergeCell ref="H27:I27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:L1"/>
    <mergeCell ref="B3:C3"/>
    <mergeCell ref="D3:E3"/>
    <mergeCell ref="F3:G3"/>
    <mergeCell ref="H3:I3"/>
    <mergeCell ref="B7:C7"/>
    <mergeCell ref="D7:E7"/>
    <mergeCell ref="F7:G7"/>
    <mergeCell ref="H7:I7"/>
    <mergeCell ref="B6:C6"/>
    <mergeCell ref="D6:E6"/>
    <mergeCell ref="F6:G6"/>
    <mergeCell ref="H6:I6"/>
    <mergeCell ref="B73:C73"/>
    <mergeCell ref="D73:E73"/>
    <mergeCell ref="F73:G73"/>
    <mergeCell ref="H73:I73"/>
    <mergeCell ref="B4:C4"/>
    <mergeCell ref="D4:E4"/>
    <mergeCell ref="F4:G4"/>
    <mergeCell ref="H4:I4"/>
    <mergeCell ref="B5:C5"/>
    <mergeCell ref="D5:E5"/>
    <mergeCell ref="F5:G5"/>
    <mergeCell ref="H5:I5"/>
    <mergeCell ref="B8:C8"/>
    <mergeCell ref="D8:E8"/>
    <mergeCell ref="F8:G8"/>
    <mergeCell ref="H8:I8"/>
    <mergeCell ref="B11:C11"/>
    <mergeCell ref="D11:E11"/>
    <mergeCell ref="F11:G11"/>
    <mergeCell ref="H11:I11"/>
    <mergeCell ref="B12:C12"/>
    <mergeCell ref="D12:E12"/>
    <mergeCell ref="F12:G12"/>
    <mergeCell ref="H12:I12"/>
    <mergeCell ref="D46:E46"/>
    <mergeCell ref="F46:G46"/>
    <mergeCell ref="H46:I46"/>
    <mergeCell ref="B46:C46"/>
    <mergeCell ref="B54:C54"/>
    <mergeCell ref="D54:E54"/>
    <mergeCell ref="F54:G54"/>
    <mergeCell ref="H54:I54"/>
    <mergeCell ref="B55:C55"/>
    <mergeCell ref="D55:E55"/>
    <mergeCell ref="F55:G55"/>
    <mergeCell ref="H55:I55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72:C72"/>
    <mergeCell ref="D72:E72"/>
    <mergeCell ref="F72:G72"/>
    <mergeCell ref="H72:I72"/>
    <mergeCell ref="B67:C67"/>
    <mergeCell ref="D67:E67"/>
    <mergeCell ref="F67:G67"/>
    <mergeCell ref="H67:I67"/>
    <mergeCell ref="B68:C68"/>
    <mergeCell ref="D68:E68"/>
    <mergeCell ref="F68:G68"/>
    <mergeCell ref="H68:I68"/>
    <mergeCell ref="B71:C71"/>
    <mergeCell ref="D71:E71"/>
    <mergeCell ref="F71:G71"/>
    <mergeCell ref="H71:I71"/>
    <mergeCell ref="B69:C69"/>
    <mergeCell ref="D69:E69"/>
    <mergeCell ref="F69:G69"/>
    <mergeCell ref="H69:I69"/>
    <mergeCell ref="B70:C70"/>
    <mergeCell ref="D70:E70"/>
    <mergeCell ref="F70:G70"/>
    <mergeCell ref="H70:I70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2023-01-24T14:23:20Z</cp:lastPrinted>
  <dcterms:created xsi:type="dcterms:W3CDTF">2021-04-12T14:52:46Z</dcterms:created>
  <dcterms:modified xsi:type="dcterms:W3CDTF">2024-04-10T13:27:28Z</dcterms:modified>
</cp:coreProperties>
</file>